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3"/>
  </bookViews>
  <sheets>
    <sheet name="Расходы" sheetId="2" r:id="rId1"/>
    <sheet name="Остатки" sheetId="3" r:id="rId2"/>
    <sheet name="ТР" sheetId="4" r:id="rId3"/>
    <sheet name="Отчет" sheetId="5" r:id="rId4"/>
  </sheets>
  <definedNames/>
  <calcPr calcId="162913"/>
</workbook>
</file>

<file path=xl/sharedStrings.xml><?xml version="1.0" encoding="utf-8"?>
<sst xmlns="http://schemas.openxmlformats.org/spreadsheetml/2006/main" count="302" uniqueCount="185">
  <si>
    <t>Содержание и ТР</t>
  </si>
  <si>
    <t>начислено</t>
  </si>
  <si>
    <t>оплачено</t>
  </si>
  <si>
    <t>январь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</si>
  <si>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</si>
  <si>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</si>
  <si>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</si>
  <si>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</si>
  <si>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</si>
  <si>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</si>
  <si>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</si>
  <si>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ВСЕГО :</t>
  </si>
  <si>
    <t>ИТОГО :</t>
  </si>
  <si>
    <t>Площадь дома</t>
  </si>
  <si>
    <t>приватиз.</t>
  </si>
  <si>
    <t>в муницип. собств.</t>
  </si>
  <si>
    <t>Наименование услуги</t>
  </si>
  <si>
    <t>Удельный вес в расходах, %</t>
  </si>
  <si>
    <t xml:space="preserve">   - уборка лестничных клеток</t>
  </si>
  <si>
    <t xml:space="preserve">Расходы на оказание услуг </t>
  </si>
  <si>
    <t>Оплачено</t>
  </si>
  <si>
    <t>%</t>
  </si>
  <si>
    <t>Капитальный ремонт</t>
  </si>
  <si>
    <t>1.  Услуги и работы по управлению многоквартирным домом</t>
  </si>
  <si>
    <t>2. Содержание и техобслуживание</t>
  </si>
  <si>
    <t>3. Текущий ремонт дома</t>
  </si>
  <si>
    <t xml:space="preserve">Начислено </t>
  </si>
  <si>
    <t>Израсходовано</t>
  </si>
  <si>
    <t>Остаток средств</t>
  </si>
  <si>
    <t xml:space="preserve">   - содержание учетно-регистрационной службы</t>
  </si>
  <si>
    <t>Анализ использования средств населения</t>
  </si>
  <si>
    <t>Отчетный год</t>
  </si>
  <si>
    <t>Выполнено работ</t>
  </si>
  <si>
    <t xml:space="preserve">1.Содержание и тех обслуживание </t>
  </si>
  <si>
    <t>Текущий ремонт</t>
  </si>
  <si>
    <t xml:space="preserve"> </t>
  </si>
  <si>
    <t>Директор ООО "Стройизоляция"                                  Акимов В.В.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</si>
  <si>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</si>
  <si>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</si>
  <si>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</si>
  <si>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</si>
  <si>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</si>
  <si>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</si>
  <si>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</si>
  <si>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</si>
  <si>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</si>
  <si>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</si>
  <si>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</si>
  <si>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</si>
  <si>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</si>
  <si>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 xml:space="preserve">Остаток средств на 01.01.2022г. 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</si>
  <si>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</si>
  <si>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</si>
  <si>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</si>
  <si>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</si>
  <si>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</si>
  <si>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</si>
  <si>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</si>
  <si>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</si>
  <si>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</si>
  <si>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</si>
  <si>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</si>
  <si>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</si>
  <si>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 xml:space="preserve">   - услуги банков</t>
  </si>
  <si>
    <t>Аренда</t>
  </si>
  <si>
    <t>Собственники и наниматели квартир</t>
  </si>
  <si>
    <t>Собственники и арендаторы нежилых помещений</t>
  </si>
  <si>
    <t>по акту</t>
  </si>
  <si>
    <t>декабрь</t>
  </si>
  <si>
    <t>2022 год</t>
  </si>
  <si>
    <t xml:space="preserve">Остаток средств на 01.01.2023г. </t>
  </si>
  <si>
    <t>шт.</t>
  </si>
  <si>
    <t>Механическая уборка снега на придомовой территории.</t>
  </si>
  <si>
    <t>№01/22-41</t>
  </si>
  <si>
    <t>№01/22-18</t>
  </si>
  <si>
    <t>№01/22-16</t>
  </si>
  <si>
    <t>№01/22-12</t>
  </si>
  <si>
    <t>декабрь (12.12.22г.)</t>
  </si>
  <si>
    <t xml:space="preserve">№12/22-46 </t>
  </si>
  <si>
    <t>декабрь (14.12.22г.)</t>
  </si>
  <si>
    <t xml:space="preserve">№12/22-48 </t>
  </si>
  <si>
    <t>декабрь (16.12.22г.)</t>
  </si>
  <si>
    <t xml:space="preserve">№12/22-49 </t>
  </si>
  <si>
    <t>декабрь (20.12.22г.)</t>
  </si>
  <si>
    <t>№12/22-51</t>
  </si>
  <si>
    <t>за 2022 год</t>
  </si>
  <si>
    <t>2. Доходы от аренды</t>
  </si>
  <si>
    <t xml:space="preserve">    - общехозяйственные расходы</t>
  </si>
  <si>
    <t xml:space="preserve">    - расходы по отделу начисления платежей</t>
  </si>
  <si>
    <t xml:space="preserve"> -  налоги и платежи в страховые фонды</t>
  </si>
  <si>
    <t xml:space="preserve">   - услуги аварийно-диспетчерской службы</t>
  </si>
  <si>
    <t xml:space="preserve"> - расходы на содержание и техобслуживание инженерных сетей и конструктивных эллементов </t>
  </si>
  <si>
    <t xml:space="preserve">   - содержание придомовой территории</t>
  </si>
  <si>
    <t xml:space="preserve">  - техобслуживание и ремонт внутридомовых и фасадных газопроводов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</si>
  <si>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</si>
  <si>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</si>
  <si>
    <t>февраль</t>
  </si>
  <si>
    <t>Тариф 2022 года</t>
  </si>
  <si>
    <t xml:space="preserve">по содержанию и ремонту мест общего пользования в многоквартирном доме </t>
  </si>
  <si>
    <t>Директор                                        В.В. Акимов</t>
  </si>
  <si>
    <t>шт</t>
  </si>
  <si>
    <t>Установка манометров на вводе ХВС</t>
  </si>
  <si>
    <t>Завоз песка в песочницу</t>
  </si>
  <si>
    <t>декабрь (11.12.22г.)</t>
  </si>
  <si>
    <t xml:space="preserve">№12/22-45 </t>
  </si>
  <si>
    <t xml:space="preserve">
</t>
  </si>
  <si>
    <t>апрель</t>
  </si>
  <si>
    <t>№02/07-07</t>
  </si>
  <si>
    <t>Замена запорной арматуры на стояках ГВС (обратка) Ф25</t>
  </si>
  <si>
    <t>ноябрь</t>
  </si>
  <si>
    <t>№11/22-53</t>
  </si>
  <si>
    <t>№  161 по ул. Строителей за 2022 г.</t>
  </si>
  <si>
    <t>Ремонт люка выхода на кровлю(заделать отверстия вокруг люка)</t>
  </si>
  <si>
    <t>№01/01-07 р.1</t>
  </si>
  <si>
    <t>Ремонт утепления северного торйа дома с применением а/в</t>
  </si>
  <si>
    <t xml:space="preserve">по смете </t>
  </si>
  <si>
    <t>№01/01-07 р.2</t>
  </si>
  <si>
    <t>Замена вв.вентелей кв 13 (2 шт.нар.№485)</t>
  </si>
  <si>
    <t>№02/01-01</t>
  </si>
  <si>
    <t>Частичная замена трубы и сгонов на системе отопления кв.65 (нар.№458)</t>
  </si>
  <si>
    <t>№02/01-09</t>
  </si>
  <si>
    <t xml:space="preserve">Замена автоматического выключателя по кв.15 вводного </t>
  </si>
  <si>
    <t>№01/22-06</t>
  </si>
  <si>
    <t xml:space="preserve">Частичная замена трубы на стояке ГВС вк.55 (нар.№500) </t>
  </si>
  <si>
    <t>№02/02-09 р.1</t>
  </si>
  <si>
    <t>Замена вентиля на системе отопления в кв.14 (нар.№515)</t>
  </si>
  <si>
    <t>№02/02-09 р.2</t>
  </si>
  <si>
    <t xml:space="preserve">Ремонт стояка отопления в подвале под первым подъездом </t>
  </si>
  <si>
    <t>№02/02-09 р.3</t>
  </si>
  <si>
    <t>Замена вв.вентелей кв.39 (2шт.нар.№521)</t>
  </si>
  <si>
    <t>№02/02-06</t>
  </si>
  <si>
    <t>Замена светильника НББ на светодиодный на 2-ом эт. 5-го подъезда (заявка 95)</t>
  </si>
  <si>
    <t>№03/01-12</t>
  </si>
  <si>
    <t>Воставление освещения кв.74</t>
  </si>
  <si>
    <t>№03/02-08</t>
  </si>
  <si>
    <t>Замена вводных вентелей кв.12 (1шт.нар.№501)</t>
  </si>
  <si>
    <t xml:space="preserve">Заделка подвального окна </t>
  </si>
  <si>
    <t>№01/03-12</t>
  </si>
  <si>
    <t>Замена на стояках ХВС (замена вентилей) ф25</t>
  </si>
  <si>
    <t>№02/03-12</t>
  </si>
  <si>
    <t>Изготовление и установка люка выхода на кровлю 5-й под.</t>
  </si>
  <si>
    <t>№01/04-11</t>
  </si>
  <si>
    <t>Ремонт на стояках ГВС Ф25 в подвале по кв 18,31.</t>
  </si>
  <si>
    <t>№02/04-08</t>
  </si>
  <si>
    <t>Замена вводных вентелей кв.29 (1шт.нар.№615)</t>
  </si>
  <si>
    <t>№02/05-01</t>
  </si>
  <si>
    <t>Ремонт мягкой кровли над кв.74</t>
  </si>
  <si>
    <t>м2</t>
  </si>
  <si>
    <t>П.р.</t>
  </si>
  <si>
    <t>Ремонт левневой воронки 3-й под.</t>
  </si>
  <si>
    <t>№01/07-11</t>
  </si>
  <si>
    <t>№02/06-26</t>
  </si>
  <si>
    <t>Замена вв.вентелей кв 29 (1 шт.нар.№657)</t>
  </si>
  <si>
    <t>Частичная замена трубы на системе канализации на 5-ом эт.5-го подъезда (нар.№714)</t>
  </si>
  <si>
    <t>№02/07-13</t>
  </si>
  <si>
    <t>Ремонт малых форм(скамейка)</t>
  </si>
  <si>
    <t>№07/22-46</t>
  </si>
  <si>
    <t>180.0</t>
  </si>
  <si>
    <t>Промежуточный расчет</t>
  </si>
  <si>
    <t>5.0</t>
  </si>
  <si>
    <t>№02/08-10</t>
  </si>
  <si>
    <t>Ремонт мягкой кровли над кв. 74</t>
  </si>
  <si>
    <t>№01/07-02</t>
  </si>
  <si>
    <t>Замена вв.вентелей кв 36 (1 шт.нар.№764)</t>
  </si>
  <si>
    <t>№02/09-01</t>
  </si>
  <si>
    <t>Ремонт швов кв.52</t>
  </si>
  <si>
    <t>№01/10-12</t>
  </si>
  <si>
    <t>Ремонт покрытия будки выхода на кровлю 1-го под.</t>
  </si>
  <si>
    <t>№01-10-07</t>
  </si>
  <si>
    <t>установка отлива над кв.74</t>
  </si>
  <si>
    <t>№01-10-04</t>
  </si>
  <si>
    <t>Ремонт на системе отопления в кв.33 (нар.№789)</t>
  </si>
  <si>
    <t>№02/09-05</t>
  </si>
  <si>
    <t>Частичная зам.трубы на системе канализации кв.71 (нар.№18)</t>
  </si>
  <si>
    <t>№02/11-16</t>
  </si>
  <si>
    <t>533.3</t>
  </si>
  <si>
    <t>Вывоз веток с погрузкой</t>
  </si>
  <si>
    <t>№03/22-57</t>
  </si>
  <si>
    <t xml:space="preserve">Выкашивание газонов на придомовой территории </t>
  </si>
  <si>
    <t>№01/06-40</t>
  </si>
  <si>
    <t>№01/06-29</t>
  </si>
  <si>
    <t>№01/08-17</t>
  </si>
  <si>
    <t xml:space="preserve">№ 161 по ул. Строителей в январе-декабре 2022 года     </t>
  </si>
  <si>
    <t>по многоквартирному дому № 161  по ул. Строителей</t>
  </si>
  <si>
    <t>Уважаемые собственники  дома № 161 по ул. Строителей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</si>
</sst>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>
    <font>
      <sz val="10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FF0000"/>
      <name val="Arial Cyr"/>
      <family val="2"/>
    </font>
    <font>
      <b/>
      <sz val="1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name val="Arial Cyr"/>
      <family val="2"/>
    </font>
    <font>
      <u val="single"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9" fillId="0" borderId="1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left" vertical="center"/>
    </xf>
    <xf numFmtId="2" fontId="0" fillId="0" borderId="0" xfId="0" applyNumberFormat="1" applyBorder="1"/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left" vertical="center"/>
    </xf>
    <xf numFmtId="0" fontId="13" fillId="0" borderId="0" xfId="0" applyFont="1"/>
    <xf numFmtId="0" fontId="7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3" fillId="2" borderId="3" xfId="0" applyNumberFormat="1" applyFont="1" applyFill="1" applyBorder="1"/>
    <xf numFmtId="0" fontId="4" fillId="2" borderId="4" xfId="0" applyFont="1" applyFill="1" applyBorder="1" applyAlignment="1">
      <alignment horizontal="center"/>
    </xf>
    <xf numFmtId="1" fontId="3" fillId="2" borderId="5" xfId="0" applyNumberFormat="1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0" fillId="2" borderId="6" xfId="0" applyFill="1" applyBorder="1"/>
    <xf numFmtId="1" fontId="3" fillId="2" borderId="7" xfId="0" applyNumberFormat="1" applyFont="1" applyFill="1" applyBorder="1"/>
    <xf numFmtId="1" fontId="3" fillId="2" borderId="1" xfId="0" applyNumberFormat="1" applyFont="1" applyFill="1" applyBorder="1"/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/>
    <xf numFmtId="1" fontId="3" fillId="2" borderId="10" xfId="0" applyNumberFormat="1" applyFont="1" applyFill="1" applyBorder="1"/>
    <xf numFmtId="1" fontId="14" fillId="2" borderId="11" xfId="0" applyNumberFormat="1" applyFont="1" applyFill="1" applyBorder="1"/>
    <xf numFmtId="0" fontId="3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1" fontId="3" fillId="2" borderId="15" xfId="0" applyNumberFormat="1" applyFont="1" applyFill="1" applyBorder="1"/>
    <xf numFmtId="0" fontId="4" fillId="2" borderId="16" xfId="0" applyFont="1" applyFill="1" applyBorder="1" applyAlignment="1">
      <alignment horizontal="center"/>
    </xf>
    <xf numFmtId="164" fontId="3" fillId="2" borderId="1" xfId="0" applyNumberFormat="1" applyFont="1" applyFill="1" applyBorder="1"/>
    <xf numFmtId="1" fontId="3" fillId="2" borderId="9" xfId="0" applyNumberFormat="1" applyFont="1" applyFill="1" applyBorder="1"/>
    <xf numFmtId="164" fontId="3" fillId="2" borderId="9" xfId="0" applyNumberFormat="1" applyFont="1" applyFill="1" applyBorder="1"/>
    <xf numFmtId="1" fontId="3" fillId="2" borderId="17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/>
    <xf numFmtId="164" fontId="14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/>
    <xf numFmtId="0" fontId="16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20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0" fillId="0" borderId="0" xfId="0" applyFont="1"/>
    <xf numFmtId="0" fontId="11" fillId="0" borderId="0" xfId="0" applyFont="1" applyAlignment="1">
      <alignment horizontal="left" wrapText="1"/>
    </xf>
    <xf numFmtId="0" fontId="2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1" fillId="0" borderId="0" xfId="0" applyFont="1"/>
    <xf numFmtId="0" fontId="20" fillId="0" borderId="0" xfId="0" applyFont="1"/>
    <xf numFmtId="0" fontId="22" fillId="0" borderId="0" xfId="0" applyFont="1"/>
    <xf numFmtId="0" fontId="21" fillId="0" borderId="0" xfId="0" applyFont="1" applyAlignment="1">
      <alignment wrapText="1"/>
    </xf>
    <xf numFmtId="1" fontId="23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 wrapText="1"/>
    </xf>
    <xf numFmtId="1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/>
    </xf>
    <xf numFmtId="1" fontId="23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/>
    <xf numFmtId="0" fontId="5" fillId="0" borderId="14" xfId="0" applyFont="1" applyBorder="1"/>
    <xf numFmtId="0" fontId="5" fillId="0" borderId="1" xfId="0" applyFont="1" applyBorder="1"/>
    <xf numFmtId="0" fontId="5" fillId="0" borderId="18" xfId="0" applyFont="1" applyBorder="1"/>
    <xf numFmtId="0" fontId="12" fillId="0" borderId="19" xfId="0" applyFont="1" applyBorder="1" applyAlignment="1">
      <alignment vertical="center" wrapText="1"/>
    </xf>
    <xf numFmtId="0" fontId="5" fillId="0" borderId="20" xfId="0" applyFont="1" applyBorder="1"/>
    <xf numFmtId="0" fontId="6" fillId="0" borderId="21" xfId="0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0" fontId="18" fillId="0" borderId="4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2" fillId="0" borderId="16" xfId="0" applyFont="1" applyBorder="1"/>
    <xf numFmtId="0" fontId="12" fillId="0" borderId="9" xfId="0" applyFont="1" applyBorder="1"/>
    <xf numFmtId="0" fontId="12" fillId="0" borderId="24" xfId="0" applyFont="1" applyBorder="1"/>
    <xf numFmtId="1" fontId="3" fillId="2" borderId="25" xfId="0" applyNumberFormat="1" applyFont="1" applyFill="1" applyBorder="1"/>
    <xf numFmtId="1" fontId="3" fillId="2" borderId="26" xfId="0" applyNumberFormat="1" applyFont="1" applyFill="1" applyBorder="1"/>
    <xf numFmtId="1" fontId="3" fillId="2" borderId="27" xfId="0" applyNumberFormat="1" applyFont="1" applyFill="1" applyBorder="1"/>
    <xf numFmtId="1" fontId="8" fillId="0" borderId="0" xfId="0" applyNumberFormat="1" applyFont="1"/>
    <xf numFmtId="1" fontId="8" fillId="0" borderId="0" xfId="0" applyNumberFormat="1" applyFont="1" applyAlignment="1">
      <alignment vertical="top"/>
    </xf>
    <xf numFmtId="1" fontId="11" fillId="0" borderId="0" xfId="0" applyNumberFormat="1" applyFont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1" fontId="14" fillId="2" borderId="0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vertical="center"/>
    </xf>
    <xf numFmtId="2" fontId="0" fillId="0" borderId="25" xfId="0" applyNumberFormat="1" applyBorder="1"/>
    <xf numFmtId="0" fontId="5" fillId="0" borderId="25" xfId="0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vertical="center"/>
    </xf>
    <xf numFmtId="1" fontId="9" fillId="0" borderId="25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10" fillId="0" borderId="25" xfId="0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23" fillId="0" borderId="25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2" fontId="23" fillId="0" borderId="1" xfId="0" applyNumberFormat="1" applyFont="1" applyBorder="1"/>
    <xf numFmtId="164" fontId="3" fillId="0" borderId="1" xfId="0" applyNumberFormat="1" applyFont="1" applyBorder="1" applyAlignment="1">
      <alignment vertical="center"/>
    </xf>
    <xf numFmtId="1" fontId="12" fillId="0" borderId="14" xfId="0" applyNumberFormat="1" applyFont="1" applyFill="1" applyBorder="1"/>
    <xf numFmtId="1" fontId="12" fillId="0" borderId="1" xfId="0" applyNumberFormat="1" applyFont="1" applyFill="1" applyBorder="1"/>
    <xf numFmtId="2" fontId="12" fillId="0" borderId="18" xfId="0" applyNumberFormat="1" applyFont="1" applyBorder="1" applyAlignment="1">
      <alignment horizontal="center"/>
    </xf>
    <xf numFmtId="1" fontId="12" fillId="2" borderId="14" xfId="0" applyNumberFormat="1" applyFont="1" applyFill="1" applyBorder="1"/>
    <xf numFmtId="1" fontId="12" fillId="2" borderId="1" xfId="0" applyNumberFormat="1" applyFont="1" applyFill="1" applyBorder="1"/>
    <xf numFmtId="2" fontId="12" fillId="0" borderId="18" xfId="0" applyNumberFormat="1" applyFont="1" applyBorder="1"/>
    <xf numFmtId="1" fontId="23" fillId="0" borderId="23" xfId="0" applyNumberFormat="1" applyFont="1" applyBorder="1" applyAlignment="1">
      <alignment/>
    </xf>
    <xf numFmtId="1" fontId="23" fillId="0" borderId="2" xfId="0" applyNumberFormat="1" applyFont="1" applyBorder="1" applyAlignment="1">
      <alignment/>
    </xf>
    <xf numFmtId="164" fontId="9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0" borderId="4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0" fontId="9" fillId="2" borderId="38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79" zoomScaleNormal="79" workbookViewId="0" topLeftCell="A1">
      <pane xSplit="1" ySplit="8" topLeftCell="B27" activePane="bottomRight" state="frozen"/>
      <selection pane="topRight" activeCell="B1" sqref="B1"/>
      <selection pane="bottomLeft" activeCell="A10" sqref="A10"/>
      <selection pane="bottomRight" activeCell="E30" sqref="B30:E43"/>
    </sheetView>
  </sheetViews>
  <sheetFormatPr defaultColWidth="9.140625" defaultRowHeight="12.75"/>
  <cols>
    <col min="1" max="1" width="51.7109375" style="0" customWidth="1"/>
    <col min="2" max="2" width="14.421875" style="0" customWidth="1"/>
    <col min="3" max="3" width="15.7109375" style="0" customWidth="1"/>
    <col min="4" max="4" width="14.421875" style="0" customWidth="1"/>
    <col min="5" max="5" width="13.28125" style="0" customWidth="1"/>
    <col min="6" max="6" width="13.28125" style="0" hidden="1" customWidth="1"/>
    <col min="7" max="7" width="10.00390625" style="0" hidden="1" customWidth="1"/>
    <col min="8" max="8" width="12.421875" style="0" hidden="1" customWidth="1"/>
    <col min="9" max="9" width="9.140625" style="0" hidden="1" customWidth="1"/>
    <col min="258" max="258" width="45.140625" style="0" customWidth="1"/>
    <col min="259" max="259" width="14.421875" style="0" customWidth="1"/>
    <col min="260" max="260" width="15.7109375" style="0" customWidth="1"/>
    <col min="261" max="261" width="13.57421875" style="0" customWidth="1"/>
    <col min="262" max="262" width="13.28125" style="0" customWidth="1"/>
    <col min="263" max="263" width="10.00390625" style="0" customWidth="1"/>
    <col min="264" max="264" width="12.421875" style="0" customWidth="1"/>
    <col min="514" max="514" width="45.140625" style="0" customWidth="1"/>
    <col min="515" max="515" width="14.421875" style="0" customWidth="1"/>
    <col min="516" max="516" width="15.7109375" style="0" customWidth="1"/>
    <col min="517" max="517" width="13.57421875" style="0" customWidth="1"/>
    <col min="518" max="518" width="13.28125" style="0" customWidth="1"/>
    <col min="519" max="519" width="10.00390625" style="0" customWidth="1"/>
    <col min="520" max="520" width="12.421875" style="0" customWidth="1"/>
    <col min="770" max="770" width="45.140625" style="0" customWidth="1"/>
    <col min="771" max="771" width="14.421875" style="0" customWidth="1"/>
    <col min="772" max="772" width="15.7109375" style="0" customWidth="1"/>
    <col min="773" max="773" width="13.57421875" style="0" customWidth="1"/>
    <col min="774" max="774" width="13.28125" style="0" customWidth="1"/>
    <col min="775" max="775" width="10.00390625" style="0" customWidth="1"/>
    <col min="776" max="776" width="12.421875" style="0" customWidth="1"/>
    <col min="1026" max="1026" width="45.140625" style="0" customWidth="1"/>
    <col min="1027" max="1027" width="14.421875" style="0" customWidth="1"/>
    <col min="1028" max="1028" width="15.7109375" style="0" customWidth="1"/>
    <col min="1029" max="1029" width="13.57421875" style="0" customWidth="1"/>
    <col min="1030" max="1030" width="13.28125" style="0" customWidth="1"/>
    <col min="1031" max="1031" width="10.00390625" style="0" customWidth="1"/>
    <col min="1032" max="1032" width="12.421875" style="0" customWidth="1"/>
    <col min="1282" max="1282" width="45.140625" style="0" customWidth="1"/>
    <col min="1283" max="1283" width="14.421875" style="0" customWidth="1"/>
    <col min="1284" max="1284" width="15.7109375" style="0" customWidth="1"/>
    <col min="1285" max="1285" width="13.57421875" style="0" customWidth="1"/>
    <col min="1286" max="1286" width="13.28125" style="0" customWidth="1"/>
    <col min="1287" max="1287" width="10.00390625" style="0" customWidth="1"/>
    <col min="1288" max="1288" width="12.421875" style="0" customWidth="1"/>
    <col min="1538" max="1538" width="45.140625" style="0" customWidth="1"/>
    <col min="1539" max="1539" width="14.421875" style="0" customWidth="1"/>
    <col min="1540" max="1540" width="15.7109375" style="0" customWidth="1"/>
    <col min="1541" max="1541" width="13.57421875" style="0" customWidth="1"/>
    <col min="1542" max="1542" width="13.28125" style="0" customWidth="1"/>
    <col min="1543" max="1543" width="10.00390625" style="0" customWidth="1"/>
    <col min="1544" max="1544" width="12.421875" style="0" customWidth="1"/>
    <col min="1794" max="1794" width="45.140625" style="0" customWidth="1"/>
    <col min="1795" max="1795" width="14.421875" style="0" customWidth="1"/>
    <col min="1796" max="1796" width="15.7109375" style="0" customWidth="1"/>
    <col min="1797" max="1797" width="13.57421875" style="0" customWidth="1"/>
    <col min="1798" max="1798" width="13.28125" style="0" customWidth="1"/>
    <col min="1799" max="1799" width="10.00390625" style="0" customWidth="1"/>
    <col min="1800" max="1800" width="12.421875" style="0" customWidth="1"/>
    <col min="2050" max="2050" width="45.140625" style="0" customWidth="1"/>
    <col min="2051" max="2051" width="14.421875" style="0" customWidth="1"/>
    <col min="2052" max="2052" width="15.7109375" style="0" customWidth="1"/>
    <col min="2053" max="2053" width="13.57421875" style="0" customWidth="1"/>
    <col min="2054" max="2054" width="13.28125" style="0" customWidth="1"/>
    <col min="2055" max="2055" width="10.00390625" style="0" customWidth="1"/>
    <col min="2056" max="2056" width="12.421875" style="0" customWidth="1"/>
    <col min="2306" max="2306" width="45.140625" style="0" customWidth="1"/>
    <col min="2307" max="2307" width="14.421875" style="0" customWidth="1"/>
    <col min="2308" max="2308" width="15.7109375" style="0" customWidth="1"/>
    <col min="2309" max="2309" width="13.57421875" style="0" customWidth="1"/>
    <col min="2310" max="2310" width="13.28125" style="0" customWidth="1"/>
    <col min="2311" max="2311" width="10.00390625" style="0" customWidth="1"/>
    <col min="2312" max="2312" width="12.421875" style="0" customWidth="1"/>
    <col min="2562" max="2562" width="45.140625" style="0" customWidth="1"/>
    <col min="2563" max="2563" width="14.421875" style="0" customWidth="1"/>
    <col min="2564" max="2564" width="15.7109375" style="0" customWidth="1"/>
    <col min="2565" max="2565" width="13.57421875" style="0" customWidth="1"/>
    <col min="2566" max="2566" width="13.28125" style="0" customWidth="1"/>
    <col min="2567" max="2567" width="10.00390625" style="0" customWidth="1"/>
    <col min="2568" max="2568" width="12.421875" style="0" customWidth="1"/>
    <col min="2818" max="2818" width="45.140625" style="0" customWidth="1"/>
    <col min="2819" max="2819" width="14.421875" style="0" customWidth="1"/>
    <col min="2820" max="2820" width="15.7109375" style="0" customWidth="1"/>
    <col min="2821" max="2821" width="13.57421875" style="0" customWidth="1"/>
    <col min="2822" max="2822" width="13.28125" style="0" customWidth="1"/>
    <col min="2823" max="2823" width="10.00390625" style="0" customWidth="1"/>
    <col min="2824" max="2824" width="12.421875" style="0" customWidth="1"/>
    <col min="3074" max="3074" width="45.140625" style="0" customWidth="1"/>
    <col min="3075" max="3075" width="14.421875" style="0" customWidth="1"/>
    <col min="3076" max="3076" width="15.7109375" style="0" customWidth="1"/>
    <col min="3077" max="3077" width="13.57421875" style="0" customWidth="1"/>
    <col min="3078" max="3078" width="13.28125" style="0" customWidth="1"/>
    <col min="3079" max="3079" width="10.00390625" style="0" customWidth="1"/>
    <col min="3080" max="3080" width="12.421875" style="0" customWidth="1"/>
    <col min="3330" max="3330" width="45.140625" style="0" customWidth="1"/>
    <col min="3331" max="3331" width="14.421875" style="0" customWidth="1"/>
    <col min="3332" max="3332" width="15.7109375" style="0" customWidth="1"/>
    <col min="3333" max="3333" width="13.57421875" style="0" customWidth="1"/>
    <col min="3334" max="3334" width="13.28125" style="0" customWidth="1"/>
    <col min="3335" max="3335" width="10.00390625" style="0" customWidth="1"/>
    <col min="3336" max="3336" width="12.421875" style="0" customWidth="1"/>
    <col min="3586" max="3586" width="45.140625" style="0" customWidth="1"/>
    <col min="3587" max="3587" width="14.421875" style="0" customWidth="1"/>
    <col min="3588" max="3588" width="15.7109375" style="0" customWidth="1"/>
    <col min="3589" max="3589" width="13.57421875" style="0" customWidth="1"/>
    <col min="3590" max="3590" width="13.28125" style="0" customWidth="1"/>
    <col min="3591" max="3591" width="10.00390625" style="0" customWidth="1"/>
    <col min="3592" max="3592" width="12.421875" style="0" customWidth="1"/>
    <col min="3842" max="3842" width="45.140625" style="0" customWidth="1"/>
    <col min="3843" max="3843" width="14.421875" style="0" customWidth="1"/>
    <col min="3844" max="3844" width="15.7109375" style="0" customWidth="1"/>
    <col min="3845" max="3845" width="13.57421875" style="0" customWidth="1"/>
    <col min="3846" max="3846" width="13.28125" style="0" customWidth="1"/>
    <col min="3847" max="3847" width="10.00390625" style="0" customWidth="1"/>
    <col min="3848" max="3848" width="12.421875" style="0" customWidth="1"/>
    <col min="4098" max="4098" width="45.140625" style="0" customWidth="1"/>
    <col min="4099" max="4099" width="14.421875" style="0" customWidth="1"/>
    <col min="4100" max="4100" width="15.7109375" style="0" customWidth="1"/>
    <col min="4101" max="4101" width="13.57421875" style="0" customWidth="1"/>
    <col min="4102" max="4102" width="13.28125" style="0" customWidth="1"/>
    <col min="4103" max="4103" width="10.00390625" style="0" customWidth="1"/>
    <col min="4104" max="4104" width="12.421875" style="0" customWidth="1"/>
    <col min="4354" max="4354" width="45.140625" style="0" customWidth="1"/>
    <col min="4355" max="4355" width="14.421875" style="0" customWidth="1"/>
    <col min="4356" max="4356" width="15.7109375" style="0" customWidth="1"/>
    <col min="4357" max="4357" width="13.57421875" style="0" customWidth="1"/>
    <col min="4358" max="4358" width="13.28125" style="0" customWidth="1"/>
    <col min="4359" max="4359" width="10.00390625" style="0" customWidth="1"/>
    <col min="4360" max="4360" width="12.421875" style="0" customWidth="1"/>
    <col min="4610" max="4610" width="45.140625" style="0" customWidth="1"/>
    <col min="4611" max="4611" width="14.421875" style="0" customWidth="1"/>
    <col min="4612" max="4612" width="15.7109375" style="0" customWidth="1"/>
    <col min="4613" max="4613" width="13.57421875" style="0" customWidth="1"/>
    <col min="4614" max="4614" width="13.28125" style="0" customWidth="1"/>
    <col min="4615" max="4615" width="10.00390625" style="0" customWidth="1"/>
    <col min="4616" max="4616" width="12.421875" style="0" customWidth="1"/>
    <col min="4866" max="4866" width="45.140625" style="0" customWidth="1"/>
    <col min="4867" max="4867" width="14.421875" style="0" customWidth="1"/>
    <col min="4868" max="4868" width="15.7109375" style="0" customWidth="1"/>
    <col min="4869" max="4869" width="13.57421875" style="0" customWidth="1"/>
    <col min="4870" max="4870" width="13.28125" style="0" customWidth="1"/>
    <col min="4871" max="4871" width="10.00390625" style="0" customWidth="1"/>
    <col min="4872" max="4872" width="12.421875" style="0" customWidth="1"/>
    <col min="5122" max="5122" width="45.140625" style="0" customWidth="1"/>
    <col min="5123" max="5123" width="14.421875" style="0" customWidth="1"/>
    <col min="5124" max="5124" width="15.7109375" style="0" customWidth="1"/>
    <col min="5125" max="5125" width="13.57421875" style="0" customWidth="1"/>
    <col min="5126" max="5126" width="13.28125" style="0" customWidth="1"/>
    <col min="5127" max="5127" width="10.00390625" style="0" customWidth="1"/>
    <col min="5128" max="5128" width="12.421875" style="0" customWidth="1"/>
    <col min="5378" max="5378" width="45.140625" style="0" customWidth="1"/>
    <col min="5379" max="5379" width="14.421875" style="0" customWidth="1"/>
    <col min="5380" max="5380" width="15.7109375" style="0" customWidth="1"/>
    <col min="5381" max="5381" width="13.57421875" style="0" customWidth="1"/>
    <col min="5382" max="5382" width="13.28125" style="0" customWidth="1"/>
    <col min="5383" max="5383" width="10.00390625" style="0" customWidth="1"/>
    <col min="5384" max="5384" width="12.421875" style="0" customWidth="1"/>
    <col min="5634" max="5634" width="45.140625" style="0" customWidth="1"/>
    <col min="5635" max="5635" width="14.421875" style="0" customWidth="1"/>
    <col min="5636" max="5636" width="15.7109375" style="0" customWidth="1"/>
    <col min="5637" max="5637" width="13.57421875" style="0" customWidth="1"/>
    <col min="5638" max="5638" width="13.28125" style="0" customWidth="1"/>
    <col min="5639" max="5639" width="10.00390625" style="0" customWidth="1"/>
    <col min="5640" max="5640" width="12.421875" style="0" customWidth="1"/>
    <col min="5890" max="5890" width="45.140625" style="0" customWidth="1"/>
    <col min="5891" max="5891" width="14.421875" style="0" customWidth="1"/>
    <col min="5892" max="5892" width="15.7109375" style="0" customWidth="1"/>
    <col min="5893" max="5893" width="13.57421875" style="0" customWidth="1"/>
    <col min="5894" max="5894" width="13.28125" style="0" customWidth="1"/>
    <col min="5895" max="5895" width="10.00390625" style="0" customWidth="1"/>
    <col min="5896" max="5896" width="12.421875" style="0" customWidth="1"/>
    <col min="6146" max="6146" width="45.140625" style="0" customWidth="1"/>
    <col min="6147" max="6147" width="14.421875" style="0" customWidth="1"/>
    <col min="6148" max="6148" width="15.7109375" style="0" customWidth="1"/>
    <col min="6149" max="6149" width="13.57421875" style="0" customWidth="1"/>
    <col min="6150" max="6150" width="13.28125" style="0" customWidth="1"/>
    <col min="6151" max="6151" width="10.00390625" style="0" customWidth="1"/>
    <col min="6152" max="6152" width="12.421875" style="0" customWidth="1"/>
    <col min="6402" max="6402" width="45.140625" style="0" customWidth="1"/>
    <col min="6403" max="6403" width="14.421875" style="0" customWidth="1"/>
    <col min="6404" max="6404" width="15.7109375" style="0" customWidth="1"/>
    <col min="6405" max="6405" width="13.57421875" style="0" customWidth="1"/>
    <col min="6406" max="6406" width="13.28125" style="0" customWidth="1"/>
    <col min="6407" max="6407" width="10.00390625" style="0" customWidth="1"/>
    <col min="6408" max="6408" width="12.421875" style="0" customWidth="1"/>
    <col min="6658" max="6658" width="45.140625" style="0" customWidth="1"/>
    <col min="6659" max="6659" width="14.421875" style="0" customWidth="1"/>
    <col min="6660" max="6660" width="15.7109375" style="0" customWidth="1"/>
    <col min="6661" max="6661" width="13.57421875" style="0" customWidth="1"/>
    <col min="6662" max="6662" width="13.28125" style="0" customWidth="1"/>
    <col min="6663" max="6663" width="10.00390625" style="0" customWidth="1"/>
    <col min="6664" max="6664" width="12.421875" style="0" customWidth="1"/>
    <col min="6914" max="6914" width="45.140625" style="0" customWidth="1"/>
    <col min="6915" max="6915" width="14.421875" style="0" customWidth="1"/>
    <col min="6916" max="6916" width="15.7109375" style="0" customWidth="1"/>
    <col min="6917" max="6917" width="13.57421875" style="0" customWidth="1"/>
    <col min="6918" max="6918" width="13.28125" style="0" customWidth="1"/>
    <col min="6919" max="6919" width="10.00390625" style="0" customWidth="1"/>
    <col min="6920" max="6920" width="12.421875" style="0" customWidth="1"/>
    <col min="7170" max="7170" width="45.140625" style="0" customWidth="1"/>
    <col min="7171" max="7171" width="14.421875" style="0" customWidth="1"/>
    <col min="7172" max="7172" width="15.7109375" style="0" customWidth="1"/>
    <col min="7173" max="7173" width="13.57421875" style="0" customWidth="1"/>
    <col min="7174" max="7174" width="13.28125" style="0" customWidth="1"/>
    <col min="7175" max="7175" width="10.00390625" style="0" customWidth="1"/>
    <col min="7176" max="7176" width="12.421875" style="0" customWidth="1"/>
    <col min="7426" max="7426" width="45.140625" style="0" customWidth="1"/>
    <col min="7427" max="7427" width="14.421875" style="0" customWidth="1"/>
    <col min="7428" max="7428" width="15.7109375" style="0" customWidth="1"/>
    <col min="7429" max="7429" width="13.57421875" style="0" customWidth="1"/>
    <col min="7430" max="7430" width="13.28125" style="0" customWidth="1"/>
    <col min="7431" max="7431" width="10.00390625" style="0" customWidth="1"/>
    <col min="7432" max="7432" width="12.421875" style="0" customWidth="1"/>
    <col min="7682" max="7682" width="45.140625" style="0" customWidth="1"/>
    <col min="7683" max="7683" width="14.421875" style="0" customWidth="1"/>
    <col min="7684" max="7684" width="15.7109375" style="0" customWidth="1"/>
    <col min="7685" max="7685" width="13.57421875" style="0" customWidth="1"/>
    <col min="7686" max="7686" width="13.28125" style="0" customWidth="1"/>
    <col min="7687" max="7687" width="10.00390625" style="0" customWidth="1"/>
    <col min="7688" max="7688" width="12.421875" style="0" customWidth="1"/>
    <col min="7938" max="7938" width="45.140625" style="0" customWidth="1"/>
    <col min="7939" max="7939" width="14.421875" style="0" customWidth="1"/>
    <col min="7940" max="7940" width="15.7109375" style="0" customWidth="1"/>
    <col min="7941" max="7941" width="13.57421875" style="0" customWidth="1"/>
    <col min="7942" max="7942" width="13.28125" style="0" customWidth="1"/>
    <col min="7943" max="7943" width="10.00390625" style="0" customWidth="1"/>
    <col min="7944" max="7944" width="12.421875" style="0" customWidth="1"/>
    <col min="8194" max="8194" width="45.140625" style="0" customWidth="1"/>
    <col min="8195" max="8195" width="14.421875" style="0" customWidth="1"/>
    <col min="8196" max="8196" width="15.7109375" style="0" customWidth="1"/>
    <col min="8197" max="8197" width="13.57421875" style="0" customWidth="1"/>
    <col min="8198" max="8198" width="13.28125" style="0" customWidth="1"/>
    <col min="8199" max="8199" width="10.00390625" style="0" customWidth="1"/>
    <col min="8200" max="8200" width="12.421875" style="0" customWidth="1"/>
    <col min="8450" max="8450" width="45.140625" style="0" customWidth="1"/>
    <col min="8451" max="8451" width="14.421875" style="0" customWidth="1"/>
    <col min="8452" max="8452" width="15.7109375" style="0" customWidth="1"/>
    <col min="8453" max="8453" width="13.57421875" style="0" customWidth="1"/>
    <col min="8454" max="8454" width="13.28125" style="0" customWidth="1"/>
    <col min="8455" max="8455" width="10.00390625" style="0" customWidth="1"/>
    <col min="8456" max="8456" width="12.421875" style="0" customWidth="1"/>
    <col min="8706" max="8706" width="45.140625" style="0" customWidth="1"/>
    <col min="8707" max="8707" width="14.421875" style="0" customWidth="1"/>
    <col min="8708" max="8708" width="15.7109375" style="0" customWidth="1"/>
    <col min="8709" max="8709" width="13.57421875" style="0" customWidth="1"/>
    <col min="8710" max="8710" width="13.28125" style="0" customWidth="1"/>
    <col min="8711" max="8711" width="10.00390625" style="0" customWidth="1"/>
    <col min="8712" max="8712" width="12.421875" style="0" customWidth="1"/>
    <col min="8962" max="8962" width="45.140625" style="0" customWidth="1"/>
    <col min="8963" max="8963" width="14.421875" style="0" customWidth="1"/>
    <col min="8964" max="8964" width="15.7109375" style="0" customWidth="1"/>
    <col min="8965" max="8965" width="13.57421875" style="0" customWidth="1"/>
    <col min="8966" max="8966" width="13.28125" style="0" customWidth="1"/>
    <col min="8967" max="8967" width="10.00390625" style="0" customWidth="1"/>
    <col min="8968" max="8968" width="12.421875" style="0" customWidth="1"/>
    <col min="9218" max="9218" width="45.140625" style="0" customWidth="1"/>
    <col min="9219" max="9219" width="14.421875" style="0" customWidth="1"/>
    <col min="9220" max="9220" width="15.7109375" style="0" customWidth="1"/>
    <col min="9221" max="9221" width="13.57421875" style="0" customWidth="1"/>
    <col min="9222" max="9222" width="13.28125" style="0" customWidth="1"/>
    <col min="9223" max="9223" width="10.00390625" style="0" customWidth="1"/>
    <col min="9224" max="9224" width="12.421875" style="0" customWidth="1"/>
    <col min="9474" max="9474" width="45.140625" style="0" customWidth="1"/>
    <col min="9475" max="9475" width="14.421875" style="0" customWidth="1"/>
    <col min="9476" max="9476" width="15.7109375" style="0" customWidth="1"/>
    <col min="9477" max="9477" width="13.57421875" style="0" customWidth="1"/>
    <col min="9478" max="9478" width="13.28125" style="0" customWidth="1"/>
    <col min="9479" max="9479" width="10.00390625" style="0" customWidth="1"/>
    <col min="9480" max="9480" width="12.421875" style="0" customWidth="1"/>
    <col min="9730" max="9730" width="45.140625" style="0" customWidth="1"/>
    <col min="9731" max="9731" width="14.421875" style="0" customWidth="1"/>
    <col min="9732" max="9732" width="15.7109375" style="0" customWidth="1"/>
    <col min="9733" max="9733" width="13.57421875" style="0" customWidth="1"/>
    <col min="9734" max="9734" width="13.28125" style="0" customWidth="1"/>
    <col min="9735" max="9735" width="10.00390625" style="0" customWidth="1"/>
    <col min="9736" max="9736" width="12.421875" style="0" customWidth="1"/>
    <col min="9986" max="9986" width="45.140625" style="0" customWidth="1"/>
    <col min="9987" max="9987" width="14.421875" style="0" customWidth="1"/>
    <col min="9988" max="9988" width="15.7109375" style="0" customWidth="1"/>
    <col min="9989" max="9989" width="13.57421875" style="0" customWidth="1"/>
    <col min="9990" max="9990" width="13.28125" style="0" customWidth="1"/>
    <col min="9991" max="9991" width="10.00390625" style="0" customWidth="1"/>
    <col min="9992" max="9992" width="12.421875" style="0" customWidth="1"/>
    <col min="10242" max="10242" width="45.140625" style="0" customWidth="1"/>
    <col min="10243" max="10243" width="14.421875" style="0" customWidth="1"/>
    <col min="10244" max="10244" width="15.7109375" style="0" customWidth="1"/>
    <col min="10245" max="10245" width="13.57421875" style="0" customWidth="1"/>
    <col min="10246" max="10246" width="13.28125" style="0" customWidth="1"/>
    <col min="10247" max="10247" width="10.00390625" style="0" customWidth="1"/>
    <col min="10248" max="10248" width="12.421875" style="0" customWidth="1"/>
    <col min="10498" max="10498" width="45.140625" style="0" customWidth="1"/>
    <col min="10499" max="10499" width="14.421875" style="0" customWidth="1"/>
    <col min="10500" max="10500" width="15.7109375" style="0" customWidth="1"/>
    <col min="10501" max="10501" width="13.57421875" style="0" customWidth="1"/>
    <col min="10502" max="10502" width="13.28125" style="0" customWidth="1"/>
    <col min="10503" max="10503" width="10.00390625" style="0" customWidth="1"/>
    <col min="10504" max="10504" width="12.421875" style="0" customWidth="1"/>
    <col min="10754" max="10754" width="45.140625" style="0" customWidth="1"/>
    <col min="10755" max="10755" width="14.421875" style="0" customWidth="1"/>
    <col min="10756" max="10756" width="15.7109375" style="0" customWidth="1"/>
    <col min="10757" max="10757" width="13.57421875" style="0" customWidth="1"/>
    <col min="10758" max="10758" width="13.28125" style="0" customWidth="1"/>
    <col min="10759" max="10759" width="10.00390625" style="0" customWidth="1"/>
    <col min="10760" max="10760" width="12.421875" style="0" customWidth="1"/>
    <col min="11010" max="11010" width="45.140625" style="0" customWidth="1"/>
    <col min="11011" max="11011" width="14.421875" style="0" customWidth="1"/>
    <col min="11012" max="11012" width="15.7109375" style="0" customWidth="1"/>
    <col min="11013" max="11013" width="13.57421875" style="0" customWidth="1"/>
    <col min="11014" max="11014" width="13.28125" style="0" customWidth="1"/>
    <col min="11015" max="11015" width="10.00390625" style="0" customWidth="1"/>
    <col min="11016" max="11016" width="12.421875" style="0" customWidth="1"/>
    <col min="11266" max="11266" width="45.140625" style="0" customWidth="1"/>
    <col min="11267" max="11267" width="14.421875" style="0" customWidth="1"/>
    <col min="11268" max="11268" width="15.7109375" style="0" customWidth="1"/>
    <col min="11269" max="11269" width="13.57421875" style="0" customWidth="1"/>
    <col min="11270" max="11270" width="13.28125" style="0" customWidth="1"/>
    <col min="11271" max="11271" width="10.00390625" style="0" customWidth="1"/>
    <col min="11272" max="11272" width="12.421875" style="0" customWidth="1"/>
    <col min="11522" max="11522" width="45.140625" style="0" customWidth="1"/>
    <col min="11523" max="11523" width="14.421875" style="0" customWidth="1"/>
    <col min="11524" max="11524" width="15.7109375" style="0" customWidth="1"/>
    <col min="11525" max="11525" width="13.57421875" style="0" customWidth="1"/>
    <col min="11526" max="11526" width="13.28125" style="0" customWidth="1"/>
    <col min="11527" max="11527" width="10.00390625" style="0" customWidth="1"/>
    <col min="11528" max="11528" width="12.421875" style="0" customWidth="1"/>
    <col min="11778" max="11778" width="45.140625" style="0" customWidth="1"/>
    <col min="11779" max="11779" width="14.421875" style="0" customWidth="1"/>
    <col min="11780" max="11780" width="15.7109375" style="0" customWidth="1"/>
    <col min="11781" max="11781" width="13.57421875" style="0" customWidth="1"/>
    <col min="11782" max="11782" width="13.28125" style="0" customWidth="1"/>
    <col min="11783" max="11783" width="10.00390625" style="0" customWidth="1"/>
    <col min="11784" max="11784" width="12.421875" style="0" customWidth="1"/>
    <col min="12034" max="12034" width="45.140625" style="0" customWidth="1"/>
    <col min="12035" max="12035" width="14.421875" style="0" customWidth="1"/>
    <col min="12036" max="12036" width="15.7109375" style="0" customWidth="1"/>
    <col min="12037" max="12037" width="13.57421875" style="0" customWidth="1"/>
    <col min="12038" max="12038" width="13.28125" style="0" customWidth="1"/>
    <col min="12039" max="12039" width="10.00390625" style="0" customWidth="1"/>
    <col min="12040" max="12040" width="12.421875" style="0" customWidth="1"/>
    <col min="12290" max="12290" width="45.140625" style="0" customWidth="1"/>
    <col min="12291" max="12291" width="14.421875" style="0" customWidth="1"/>
    <col min="12292" max="12292" width="15.7109375" style="0" customWidth="1"/>
    <col min="12293" max="12293" width="13.57421875" style="0" customWidth="1"/>
    <col min="12294" max="12294" width="13.28125" style="0" customWidth="1"/>
    <col min="12295" max="12295" width="10.00390625" style="0" customWidth="1"/>
    <col min="12296" max="12296" width="12.421875" style="0" customWidth="1"/>
    <col min="12546" max="12546" width="45.140625" style="0" customWidth="1"/>
    <col min="12547" max="12547" width="14.421875" style="0" customWidth="1"/>
    <col min="12548" max="12548" width="15.7109375" style="0" customWidth="1"/>
    <col min="12549" max="12549" width="13.57421875" style="0" customWidth="1"/>
    <col min="12550" max="12550" width="13.28125" style="0" customWidth="1"/>
    <col min="12551" max="12551" width="10.00390625" style="0" customWidth="1"/>
    <col min="12552" max="12552" width="12.421875" style="0" customWidth="1"/>
    <col min="12802" max="12802" width="45.140625" style="0" customWidth="1"/>
    <col min="12803" max="12803" width="14.421875" style="0" customWidth="1"/>
    <col min="12804" max="12804" width="15.7109375" style="0" customWidth="1"/>
    <col min="12805" max="12805" width="13.57421875" style="0" customWidth="1"/>
    <col min="12806" max="12806" width="13.28125" style="0" customWidth="1"/>
    <col min="12807" max="12807" width="10.00390625" style="0" customWidth="1"/>
    <col min="12808" max="12808" width="12.421875" style="0" customWidth="1"/>
    <col min="13058" max="13058" width="45.140625" style="0" customWidth="1"/>
    <col min="13059" max="13059" width="14.421875" style="0" customWidth="1"/>
    <col min="13060" max="13060" width="15.7109375" style="0" customWidth="1"/>
    <col min="13061" max="13061" width="13.57421875" style="0" customWidth="1"/>
    <col min="13062" max="13062" width="13.28125" style="0" customWidth="1"/>
    <col min="13063" max="13063" width="10.00390625" style="0" customWidth="1"/>
    <col min="13064" max="13064" width="12.421875" style="0" customWidth="1"/>
    <col min="13314" max="13314" width="45.140625" style="0" customWidth="1"/>
    <col min="13315" max="13315" width="14.421875" style="0" customWidth="1"/>
    <col min="13316" max="13316" width="15.7109375" style="0" customWidth="1"/>
    <col min="13317" max="13317" width="13.57421875" style="0" customWidth="1"/>
    <col min="13318" max="13318" width="13.28125" style="0" customWidth="1"/>
    <col min="13319" max="13319" width="10.00390625" style="0" customWidth="1"/>
    <col min="13320" max="13320" width="12.421875" style="0" customWidth="1"/>
    <col min="13570" max="13570" width="45.140625" style="0" customWidth="1"/>
    <col min="13571" max="13571" width="14.421875" style="0" customWidth="1"/>
    <col min="13572" max="13572" width="15.7109375" style="0" customWidth="1"/>
    <col min="13573" max="13573" width="13.57421875" style="0" customWidth="1"/>
    <col min="13574" max="13574" width="13.28125" style="0" customWidth="1"/>
    <col min="13575" max="13575" width="10.00390625" style="0" customWidth="1"/>
    <col min="13576" max="13576" width="12.421875" style="0" customWidth="1"/>
    <col min="13826" max="13826" width="45.140625" style="0" customWidth="1"/>
    <col min="13827" max="13827" width="14.421875" style="0" customWidth="1"/>
    <col min="13828" max="13828" width="15.7109375" style="0" customWidth="1"/>
    <col min="13829" max="13829" width="13.57421875" style="0" customWidth="1"/>
    <col min="13830" max="13830" width="13.28125" style="0" customWidth="1"/>
    <col min="13831" max="13831" width="10.00390625" style="0" customWidth="1"/>
    <col min="13832" max="13832" width="12.421875" style="0" customWidth="1"/>
    <col min="14082" max="14082" width="45.140625" style="0" customWidth="1"/>
    <col min="14083" max="14083" width="14.421875" style="0" customWidth="1"/>
    <col min="14084" max="14084" width="15.7109375" style="0" customWidth="1"/>
    <col min="14085" max="14085" width="13.57421875" style="0" customWidth="1"/>
    <col min="14086" max="14086" width="13.28125" style="0" customWidth="1"/>
    <col min="14087" max="14087" width="10.00390625" style="0" customWidth="1"/>
    <col min="14088" max="14088" width="12.421875" style="0" customWidth="1"/>
    <col min="14338" max="14338" width="45.140625" style="0" customWidth="1"/>
    <col min="14339" max="14339" width="14.421875" style="0" customWidth="1"/>
    <col min="14340" max="14340" width="15.7109375" style="0" customWidth="1"/>
    <col min="14341" max="14341" width="13.57421875" style="0" customWidth="1"/>
    <col min="14342" max="14342" width="13.28125" style="0" customWidth="1"/>
    <col min="14343" max="14343" width="10.00390625" style="0" customWidth="1"/>
    <col min="14344" max="14344" width="12.421875" style="0" customWidth="1"/>
    <col min="14594" max="14594" width="45.140625" style="0" customWidth="1"/>
    <col min="14595" max="14595" width="14.421875" style="0" customWidth="1"/>
    <col min="14596" max="14596" width="15.7109375" style="0" customWidth="1"/>
    <col min="14597" max="14597" width="13.57421875" style="0" customWidth="1"/>
    <col min="14598" max="14598" width="13.28125" style="0" customWidth="1"/>
    <col min="14599" max="14599" width="10.00390625" style="0" customWidth="1"/>
    <col min="14600" max="14600" width="12.421875" style="0" customWidth="1"/>
    <col min="14850" max="14850" width="45.140625" style="0" customWidth="1"/>
    <col min="14851" max="14851" width="14.421875" style="0" customWidth="1"/>
    <col min="14852" max="14852" width="15.7109375" style="0" customWidth="1"/>
    <col min="14853" max="14853" width="13.57421875" style="0" customWidth="1"/>
    <col min="14854" max="14854" width="13.28125" style="0" customWidth="1"/>
    <col min="14855" max="14855" width="10.00390625" style="0" customWidth="1"/>
    <col min="14856" max="14856" width="12.421875" style="0" customWidth="1"/>
    <col min="15106" max="15106" width="45.140625" style="0" customWidth="1"/>
    <col min="15107" max="15107" width="14.421875" style="0" customWidth="1"/>
    <col min="15108" max="15108" width="15.7109375" style="0" customWidth="1"/>
    <col min="15109" max="15109" width="13.57421875" style="0" customWidth="1"/>
    <col min="15110" max="15110" width="13.28125" style="0" customWidth="1"/>
    <col min="15111" max="15111" width="10.00390625" style="0" customWidth="1"/>
    <col min="15112" max="15112" width="12.421875" style="0" customWidth="1"/>
    <col min="15362" max="15362" width="45.140625" style="0" customWidth="1"/>
    <col min="15363" max="15363" width="14.421875" style="0" customWidth="1"/>
    <col min="15364" max="15364" width="15.7109375" style="0" customWidth="1"/>
    <col min="15365" max="15365" width="13.57421875" style="0" customWidth="1"/>
    <col min="15366" max="15366" width="13.28125" style="0" customWidth="1"/>
    <col min="15367" max="15367" width="10.00390625" style="0" customWidth="1"/>
    <col min="15368" max="15368" width="12.421875" style="0" customWidth="1"/>
    <col min="15618" max="15618" width="45.140625" style="0" customWidth="1"/>
    <col min="15619" max="15619" width="14.421875" style="0" customWidth="1"/>
    <col min="15620" max="15620" width="15.7109375" style="0" customWidth="1"/>
    <col min="15621" max="15621" width="13.57421875" style="0" customWidth="1"/>
    <col min="15622" max="15622" width="13.28125" style="0" customWidth="1"/>
    <col min="15623" max="15623" width="10.00390625" style="0" customWidth="1"/>
    <col min="15624" max="15624" width="12.421875" style="0" customWidth="1"/>
    <col min="15874" max="15874" width="45.140625" style="0" customWidth="1"/>
    <col min="15875" max="15875" width="14.421875" style="0" customWidth="1"/>
    <col min="15876" max="15876" width="15.7109375" style="0" customWidth="1"/>
    <col min="15877" max="15877" width="13.57421875" style="0" customWidth="1"/>
    <col min="15878" max="15878" width="13.28125" style="0" customWidth="1"/>
    <col min="15879" max="15879" width="10.00390625" style="0" customWidth="1"/>
    <col min="15880" max="15880" width="12.421875" style="0" customWidth="1"/>
    <col min="16130" max="16130" width="45.140625" style="0" customWidth="1"/>
    <col min="16131" max="16131" width="14.421875" style="0" customWidth="1"/>
    <col min="16132" max="16132" width="15.7109375" style="0" customWidth="1"/>
    <col min="16133" max="16133" width="13.57421875" style="0" customWidth="1"/>
    <col min="16134" max="16134" width="13.28125" style="0" customWidth="1"/>
    <col min="16135" max="16135" width="10.00390625" style="0" customWidth="1"/>
    <col min="16136" max="16136" width="12.421875" style="0" customWidth="1"/>
  </cols>
  <sheetData>
    <row r="1" spans="1:8" ht="21">
      <c r="A1" s="188" t="s">
        <v>19</v>
      </c>
      <c r="B1" s="188"/>
      <c r="C1" s="188"/>
      <c r="D1" s="188"/>
      <c r="E1" s="188"/>
      <c r="F1" s="119"/>
      <c r="G1" s="7"/>
      <c r="H1" s="7"/>
    </row>
    <row r="2" spans="1:8" ht="20.4">
      <c r="A2" s="189" t="s">
        <v>98</v>
      </c>
      <c r="B2" s="189"/>
      <c r="C2" s="189"/>
      <c r="D2" s="189"/>
      <c r="E2" s="189"/>
      <c r="F2" s="141"/>
      <c r="G2" s="8"/>
      <c r="H2" s="8"/>
    </row>
    <row r="3" spans="1:8" ht="20.4">
      <c r="A3" s="189" t="s">
        <v>182</v>
      </c>
      <c r="B3" s="189"/>
      <c r="C3" s="189"/>
      <c r="D3" s="189"/>
      <c r="E3" s="189"/>
      <c r="F3" s="141"/>
      <c r="G3" s="8"/>
      <c r="H3" s="8"/>
    </row>
    <row r="4" spans="1:8" ht="15.6" customHeight="1">
      <c r="A4" s="12"/>
      <c r="B4" s="12"/>
      <c r="C4" s="12"/>
      <c r="D4" s="12"/>
      <c r="E4" s="12"/>
      <c r="F4" s="142"/>
      <c r="G4" s="8"/>
      <c r="H4" s="8"/>
    </row>
    <row r="5" spans="3:8" ht="12.75" hidden="1">
      <c r="C5" s="191" t="s">
        <v>13</v>
      </c>
      <c r="D5" s="192"/>
      <c r="E5" s="134">
        <v>6040.29</v>
      </c>
      <c r="F5" s="6"/>
      <c r="H5" s="3"/>
    </row>
    <row r="6" spans="3:8" ht="12.75" hidden="1">
      <c r="C6" s="191" t="s">
        <v>15</v>
      </c>
      <c r="D6" s="192"/>
      <c r="E6" s="134">
        <v>5656.1</v>
      </c>
      <c r="F6" s="6"/>
      <c r="H6" s="6"/>
    </row>
    <row r="7" spans="1:8" ht="12.75" hidden="1">
      <c r="A7" s="2"/>
      <c r="B7" s="2"/>
      <c r="C7" s="191" t="s">
        <v>14</v>
      </c>
      <c r="D7" s="192"/>
      <c r="E7" s="134">
        <f>E5-E6</f>
        <v>384.1899999999996</v>
      </c>
      <c r="F7" s="6"/>
      <c r="H7" s="3"/>
    </row>
    <row r="8" spans="1:8" ht="68.4" customHeight="1">
      <c r="A8" s="121" t="s">
        <v>16</v>
      </c>
      <c r="B8" s="117" t="s">
        <v>26</v>
      </c>
      <c r="C8" s="118" t="s">
        <v>20</v>
      </c>
      <c r="D8" s="135" t="s">
        <v>27</v>
      </c>
      <c r="E8" s="118" t="s">
        <v>28</v>
      </c>
      <c r="F8" s="132"/>
      <c r="G8" s="11" t="s">
        <v>97</v>
      </c>
      <c r="H8" s="117" t="s">
        <v>17</v>
      </c>
    </row>
    <row r="9" spans="1:8" ht="34.8">
      <c r="A9" s="146" t="s">
        <v>23</v>
      </c>
      <c r="B9" s="75">
        <f>B10+B13+B14+B11+B12</f>
        <v>170016.65402843602</v>
      </c>
      <c r="C9" s="75">
        <f>C10+C13+C14+C11+C12</f>
        <v>162427.30805687205</v>
      </c>
      <c r="D9" s="145">
        <f>D10+D13+D14+D11+D12</f>
        <v>166295.30805687205</v>
      </c>
      <c r="E9" s="76">
        <f aca="true" t="shared" si="0" ref="E9:E14">C9-D9</f>
        <v>-3868</v>
      </c>
      <c r="F9" s="133"/>
      <c r="G9" s="77">
        <f>SUM(G10:G14)</f>
        <v>4.14</v>
      </c>
      <c r="H9" s="1"/>
    </row>
    <row r="10" spans="1:8" ht="17.4">
      <c r="A10" s="122" t="s">
        <v>87</v>
      </c>
      <c r="B10" s="78">
        <f>H10*$B$43/100</f>
        <v>83365.65402843602</v>
      </c>
      <c r="C10" s="79">
        <f>H10*$C$43/100</f>
        <v>79644.30805687205</v>
      </c>
      <c r="D10" s="136">
        <f>C10</f>
        <v>79644.30805687205</v>
      </c>
      <c r="E10" s="79">
        <f t="shared" si="0"/>
        <v>0</v>
      </c>
      <c r="F10" s="143"/>
      <c r="G10" s="80">
        <v>2.03</v>
      </c>
      <c r="H10" s="148">
        <f>G10/$G$25*100</f>
        <v>12.0260663507109</v>
      </c>
    </row>
    <row r="11" spans="1:8" ht="34.8">
      <c r="A11" s="122" t="s">
        <v>88</v>
      </c>
      <c r="B11" s="78">
        <f aca="true" t="shared" si="1" ref="B11:B14">H11*$B$43/100</f>
        <v>16016.061611374409</v>
      </c>
      <c r="C11" s="79">
        <f aca="true" t="shared" si="2" ref="C11:C14">H11*$C$43/100</f>
        <v>15301.123222748816</v>
      </c>
      <c r="D11" s="136">
        <f>B11</f>
        <v>16016.061611374409</v>
      </c>
      <c r="E11" s="79">
        <f t="shared" si="0"/>
        <v>-714.9383886255928</v>
      </c>
      <c r="F11" s="143"/>
      <c r="G11" s="80">
        <v>0.39</v>
      </c>
      <c r="H11" s="148">
        <f>G11/$G$25*100</f>
        <v>2.3104265402843605</v>
      </c>
    </row>
    <row r="12" spans="1:8" ht="34.8">
      <c r="A12" s="122" t="s">
        <v>29</v>
      </c>
      <c r="B12" s="78">
        <f t="shared" si="1"/>
        <v>8213.364928909952</v>
      </c>
      <c r="C12" s="79">
        <f t="shared" si="2"/>
        <v>7846.729857819906</v>
      </c>
      <c r="D12" s="136">
        <f>B12</f>
        <v>8213.364928909952</v>
      </c>
      <c r="E12" s="79">
        <f t="shared" si="0"/>
        <v>-366.63507109004604</v>
      </c>
      <c r="F12" s="143"/>
      <c r="G12" s="80">
        <v>0.2</v>
      </c>
      <c r="H12" s="148">
        <f>G12/$G$25*100</f>
        <v>1.1848341232227488</v>
      </c>
    </row>
    <row r="13" spans="1:8" ht="17.4">
      <c r="A13" s="122" t="s">
        <v>63</v>
      </c>
      <c r="B13" s="78">
        <f t="shared" si="1"/>
        <v>20944.080568720383</v>
      </c>
      <c r="C13" s="79">
        <f t="shared" si="2"/>
        <v>20009.161137440762</v>
      </c>
      <c r="D13" s="136">
        <f>B13</f>
        <v>20944.080568720383</v>
      </c>
      <c r="E13" s="79">
        <f t="shared" si="0"/>
        <v>-934.9194312796208</v>
      </c>
      <c r="F13" s="143"/>
      <c r="G13" s="80">
        <v>0.51</v>
      </c>
      <c r="H13" s="148">
        <f>G13/$G$25*100</f>
        <v>3.0213270142180098</v>
      </c>
    </row>
    <row r="14" spans="1:8" ht="17.4">
      <c r="A14" s="123" t="s">
        <v>89</v>
      </c>
      <c r="B14" s="78">
        <f t="shared" si="1"/>
        <v>41477.49289099526</v>
      </c>
      <c r="C14" s="79">
        <f t="shared" si="2"/>
        <v>39625.98578199052</v>
      </c>
      <c r="D14" s="136">
        <f>B14</f>
        <v>41477.49289099526</v>
      </c>
      <c r="E14" s="79">
        <f t="shared" si="0"/>
        <v>-1851.507109004735</v>
      </c>
      <c r="F14" s="143"/>
      <c r="G14" s="80">
        <v>1.01</v>
      </c>
      <c r="H14" s="148">
        <f>G14/$G$25*100</f>
        <v>5.983412322274882</v>
      </c>
    </row>
    <row r="15" spans="1:8" ht="17.4">
      <c r="A15" s="123"/>
      <c r="B15" s="78"/>
      <c r="C15" s="79"/>
      <c r="D15" s="136"/>
      <c r="E15" s="79"/>
      <c r="F15" s="143"/>
      <c r="G15" s="80"/>
      <c r="H15" s="148"/>
    </row>
    <row r="16" spans="1:8" ht="17.4">
      <c r="A16" s="124" t="s">
        <v>24</v>
      </c>
      <c r="B16" s="81">
        <f>SUM(B17:B21)</f>
        <v>337569.2985781991</v>
      </c>
      <c r="C16" s="81">
        <f>SUM(C17:C21)</f>
        <v>322500.5971563982</v>
      </c>
      <c r="D16" s="137">
        <f>SUM(D17:D21)</f>
        <v>337569.2985781991</v>
      </c>
      <c r="E16" s="81">
        <f>SUM(E17:E21)</f>
        <v>-15068.701421800954</v>
      </c>
      <c r="F16" s="144"/>
      <c r="G16" s="82">
        <f>SUM(G17:G21)</f>
        <v>8.22</v>
      </c>
      <c r="H16" s="148"/>
    </row>
    <row r="17" spans="1:8" ht="34.8">
      <c r="A17" s="125" t="s">
        <v>90</v>
      </c>
      <c r="B17" s="78">
        <f>H17*$B$43/100</f>
        <v>50922.862559241716</v>
      </c>
      <c r="C17" s="79">
        <f aca="true" t="shared" si="3" ref="C17:C23">H17*$C$43/100</f>
        <v>48649.72511848342</v>
      </c>
      <c r="D17" s="136">
        <f>B17</f>
        <v>50922.862559241716</v>
      </c>
      <c r="E17" s="79">
        <f aca="true" t="shared" si="4" ref="E17:E21">C17-D17</f>
        <v>-2273.137440758299</v>
      </c>
      <c r="F17" s="143"/>
      <c r="G17" s="80">
        <v>1.24</v>
      </c>
      <c r="H17" s="148">
        <f>G17/$G$25*100</f>
        <v>7.345971563981044</v>
      </c>
    </row>
    <row r="18" spans="1:8" ht="52.2">
      <c r="A18" s="126" t="s">
        <v>91</v>
      </c>
      <c r="B18" s="78">
        <f>H18*$B$43/100</f>
        <v>105952.40758293841</v>
      </c>
      <c r="C18" s="79">
        <f t="shared" si="3"/>
        <v>101222.8151658768</v>
      </c>
      <c r="D18" s="136">
        <f>B18</f>
        <v>105952.40758293841</v>
      </c>
      <c r="E18" s="79">
        <f t="shared" si="4"/>
        <v>-4729.592417061605</v>
      </c>
      <c r="F18" s="143"/>
      <c r="G18" s="80">
        <v>2.58</v>
      </c>
      <c r="H18" s="148">
        <f>G18/$G$25*100</f>
        <v>15.284360189573462</v>
      </c>
    </row>
    <row r="19" spans="1:8" ht="17.4">
      <c r="A19" s="126" t="s">
        <v>18</v>
      </c>
      <c r="B19" s="78">
        <f>H19*$B$43/100</f>
        <v>63653.57819905213</v>
      </c>
      <c r="C19" s="79">
        <f t="shared" si="3"/>
        <v>60812.156398104264</v>
      </c>
      <c r="D19" s="136">
        <f>B19</f>
        <v>63653.57819905213</v>
      </c>
      <c r="E19" s="79">
        <f t="shared" si="4"/>
        <v>-2841.4218009478645</v>
      </c>
      <c r="F19" s="143"/>
      <c r="G19" s="80">
        <v>1.55</v>
      </c>
      <c r="H19" s="148">
        <f>G19/$G$25*100</f>
        <v>9.182464454976303</v>
      </c>
    </row>
    <row r="20" spans="1:8" ht="17.4">
      <c r="A20" s="126" t="s">
        <v>92</v>
      </c>
      <c r="B20" s="78">
        <f>H20*$B$43/100</f>
        <v>100613.72037914694</v>
      </c>
      <c r="C20" s="79">
        <f t="shared" si="3"/>
        <v>96122.44075829384</v>
      </c>
      <c r="D20" s="136">
        <f>B20</f>
        <v>100613.72037914694</v>
      </c>
      <c r="E20" s="79">
        <f t="shared" si="4"/>
        <v>-4491.279620853093</v>
      </c>
      <c r="F20" s="143"/>
      <c r="G20" s="83">
        <v>2.45</v>
      </c>
      <c r="H20" s="148">
        <f>G20/$G$25*100</f>
        <v>14.514218009478675</v>
      </c>
    </row>
    <row r="21" spans="1:8" ht="52.2">
      <c r="A21" s="127" t="s">
        <v>93</v>
      </c>
      <c r="B21" s="78">
        <f>H21*$B$43/100</f>
        <v>16426.729857819904</v>
      </c>
      <c r="C21" s="79">
        <f t="shared" si="3"/>
        <v>15693.459715639812</v>
      </c>
      <c r="D21" s="136">
        <f>B21</f>
        <v>16426.729857819904</v>
      </c>
      <c r="E21" s="79">
        <f t="shared" si="4"/>
        <v>-733.2701421800921</v>
      </c>
      <c r="F21" s="143"/>
      <c r="G21" s="80">
        <v>0.4</v>
      </c>
      <c r="H21" s="148">
        <f>G21/$G$25*100</f>
        <v>2.3696682464454977</v>
      </c>
    </row>
    <row r="22" spans="1:8" ht="17.4">
      <c r="A22" s="122"/>
      <c r="B22" s="78"/>
      <c r="C22" s="79"/>
      <c r="D22" s="136"/>
      <c r="E22" s="79"/>
      <c r="F22" s="143"/>
      <c r="G22" s="80"/>
      <c r="H22" s="148"/>
    </row>
    <row r="23" spans="1:8" ht="17.4">
      <c r="A23" s="124" t="s">
        <v>25</v>
      </c>
      <c r="B23" s="78">
        <f>H23*$B$43/100</f>
        <v>185622.04739336492</v>
      </c>
      <c r="C23" s="79">
        <f t="shared" si="3"/>
        <v>177336.09478672984</v>
      </c>
      <c r="D23" s="137">
        <f>ТР!E39</f>
        <v>259391</v>
      </c>
      <c r="E23" s="76">
        <f>C23-D23</f>
        <v>-82054.90521327016</v>
      </c>
      <c r="F23" s="133"/>
      <c r="G23" s="82">
        <v>4.52</v>
      </c>
      <c r="H23" s="148">
        <f>G23/$G$25*100</f>
        <v>26.77725118483412</v>
      </c>
    </row>
    <row r="24" spans="1:8" ht="17.4">
      <c r="A24" s="128"/>
      <c r="B24" s="78"/>
      <c r="C24" s="79"/>
      <c r="D24" s="136"/>
      <c r="E24" s="79"/>
      <c r="F24" s="143"/>
      <c r="G24" s="83"/>
      <c r="H24" s="1"/>
    </row>
    <row r="25" spans="1:8" ht="17.4">
      <c r="A25" s="85" t="s">
        <v>11</v>
      </c>
      <c r="B25" s="84">
        <f>B9+B16+B23</f>
        <v>693208.0000000001</v>
      </c>
      <c r="C25" s="84">
        <f aca="true" t="shared" si="5" ref="C25:E25">C9+C16+C23</f>
        <v>662264</v>
      </c>
      <c r="D25" s="84">
        <f t="shared" si="5"/>
        <v>763255.6066350711</v>
      </c>
      <c r="E25" s="84">
        <f t="shared" si="5"/>
        <v>-100991.60663507112</v>
      </c>
      <c r="F25" s="133"/>
      <c r="G25" s="147">
        <f>G9+G16+G23</f>
        <v>16.88</v>
      </c>
      <c r="H25" s="157">
        <f>SUM(H10:H23)</f>
        <v>100</v>
      </c>
    </row>
    <row r="26" spans="1:8" ht="17.4">
      <c r="A26" s="10"/>
      <c r="B26" s="85"/>
      <c r="C26" s="86"/>
      <c r="D26" s="138"/>
      <c r="E26" s="76"/>
      <c r="F26" s="133"/>
      <c r="G26" s="4"/>
      <c r="H26" s="5"/>
    </row>
    <row r="27" spans="1:8" ht="17.4">
      <c r="A27" s="16"/>
      <c r="B27" s="17"/>
      <c r="C27" s="17"/>
      <c r="D27" s="18"/>
      <c r="E27" s="18"/>
      <c r="F27" s="18"/>
      <c r="G27" s="19"/>
      <c r="H27" s="20"/>
    </row>
    <row r="28" ht="12.75">
      <c r="F28" s="3"/>
    </row>
    <row r="29" spans="1:8" ht="20.4">
      <c r="A29" s="190" t="s">
        <v>99</v>
      </c>
      <c r="B29" s="190"/>
      <c r="C29" s="190"/>
      <c r="D29" s="190"/>
      <c r="E29" s="190"/>
      <c r="F29" s="120"/>
      <c r="G29" s="9"/>
      <c r="H29" s="9"/>
    </row>
    <row r="30" spans="1:8" ht="17.4" customHeight="1" hidden="1">
      <c r="A30" s="58"/>
      <c r="B30" s="58"/>
      <c r="C30" s="58"/>
      <c r="D30" s="58"/>
      <c r="E30" s="58"/>
      <c r="F30" s="120"/>
      <c r="G30" s="9"/>
      <c r="H30" s="9"/>
    </row>
    <row r="31" spans="1:6" ht="13.2" customHeight="1" hidden="1">
      <c r="A31" s="1"/>
      <c r="B31" s="180" t="s">
        <v>64</v>
      </c>
      <c r="C31" s="181"/>
      <c r="D31" s="180" t="s">
        <v>22</v>
      </c>
      <c r="E31" s="182"/>
      <c r="F31" s="129"/>
    </row>
    <row r="32" spans="1:6" ht="13.8" customHeight="1" hidden="1">
      <c r="A32" s="1"/>
      <c r="B32" s="13" t="s">
        <v>1</v>
      </c>
      <c r="C32" s="13" t="s">
        <v>2</v>
      </c>
      <c r="D32" s="13" t="s">
        <v>1</v>
      </c>
      <c r="E32" s="139" t="s">
        <v>2</v>
      </c>
      <c r="F32" s="130"/>
    </row>
    <row r="33" spans="1:6" ht="17.4" customHeight="1" hidden="1">
      <c r="A33" s="14" t="s">
        <v>69</v>
      </c>
      <c r="B33" s="87">
        <v>21240</v>
      </c>
      <c r="C33" s="87">
        <v>21240</v>
      </c>
      <c r="D33" s="87">
        <v>0</v>
      </c>
      <c r="E33" s="140">
        <v>0</v>
      </c>
      <c r="F33" s="131"/>
    </row>
    <row r="34" spans="1:6" ht="17.4" customHeight="1" hidden="1">
      <c r="A34" s="14"/>
      <c r="B34" s="87"/>
      <c r="C34" s="87"/>
      <c r="D34" s="87"/>
      <c r="E34" s="140"/>
      <c r="F34" s="131"/>
    </row>
    <row r="35" spans="1:6" ht="17.4" customHeight="1" hidden="1">
      <c r="A35" s="15" t="s">
        <v>12</v>
      </c>
      <c r="B35" s="87">
        <f>B33+B34</f>
        <v>21240</v>
      </c>
      <c r="C35" s="87">
        <f>C33+C34</f>
        <v>21240</v>
      </c>
      <c r="D35" s="87">
        <f>D33</f>
        <v>0</v>
      </c>
      <c r="E35" s="140">
        <f>E33</f>
        <v>0</v>
      </c>
      <c r="F35" s="131"/>
    </row>
    <row r="36" spans="5:6" ht="13.8" customHeight="1" hidden="1" thickBot="1">
      <c r="E36" s="88"/>
      <c r="F36" s="2"/>
    </row>
    <row r="37" spans="1:6" ht="15.6" customHeight="1" hidden="1">
      <c r="A37" s="183" t="s">
        <v>69</v>
      </c>
      <c r="B37" s="185" t="s">
        <v>0</v>
      </c>
      <c r="C37" s="186"/>
      <c r="D37" s="187"/>
      <c r="E37" s="88"/>
      <c r="F37" s="2"/>
    </row>
    <row r="38" spans="1:6" ht="15" customHeight="1" hidden="1">
      <c r="A38" s="184"/>
      <c r="B38" s="89" t="s">
        <v>1</v>
      </c>
      <c r="C38" s="14" t="s">
        <v>2</v>
      </c>
      <c r="D38" s="90" t="s">
        <v>21</v>
      </c>
      <c r="E38" s="88"/>
      <c r="F38" s="2"/>
    </row>
    <row r="39" spans="1:6" ht="15" customHeight="1" hidden="1">
      <c r="A39" s="91"/>
      <c r="B39" s="92"/>
      <c r="C39" s="93"/>
      <c r="D39" s="94"/>
      <c r="E39" s="88"/>
      <c r="F39" s="2"/>
    </row>
    <row r="40" spans="1:6" ht="17.4" customHeight="1" hidden="1">
      <c r="A40" s="95" t="s">
        <v>65</v>
      </c>
      <c r="B40" s="149">
        <v>693208</v>
      </c>
      <c r="C40" s="150">
        <v>662264</v>
      </c>
      <c r="D40" s="151">
        <f>C43/B43*100</f>
        <v>95.5361161440722</v>
      </c>
      <c r="E40" s="88"/>
      <c r="F40" s="2"/>
    </row>
    <row r="41" spans="1:6" ht="34.8" customHeight="1" hidden="1">
      <c r="A41" s="95" t="s">
        <v>66</v>
      </c>
      <c r="B41" s="152"/>
      <c r="C41" s="153"/>
      <c r="D41" s="154"/>
      <c r="E41" s="88"/>
      <c r="F41" s="88"/>
    </row>
    <row r="42" spans="1:6" ht="18" customHeight="1" hidden="1" thickBot="1">
      <c r="A42" s="96"/>
      <c r="B42" s="105"/>
      <c r="C42" s="106"/>
      <c r="D42" s="107"/>
      <c r="E42" s="88"/>
      <c r="F42" s="88"/>
    </row>
    <row r="43" spans="1:6" ht="18" customHeight="1" hidden="1" thickBot="1">
      <c r="A43" s="97" t="s">
        <v>12</v>
      </c>
      <c r="B43" s="155">
        <f>SUM(B40:B42)</f>
        <v>693208</v>
      </c>
      <c r="C43" s="156">
        <f>SUM(C40:C42)</f>
        <v>662264</v>
      </c>
      <c r="D43" s="98">
        <f>SUM(D40:D42)</f>
        <v>95.5361161440722</v>
      </c>
      <c r="E43" s="88"/>
      <c r="F43" s="88"/>
    </row>
  </sheetData>
  <mergeCells count="11">
    <mergeCell ref="B31:C31"/>
    <mergeCell ref="D31:E31"/>
    <mergeCell ref="A37:A38"/>
    <mergeCell ref="B37:D37"/>
    <mergeCell ref="A1:E1"/>
    <mergeCell ref="A2:E2"/>
    <mergeCell ref="A29:E29"/>
    <mergeCell ref="C5:D5"/>
    <mergeCell ref="C7:D7"/>
    <mergeCell ref="C6:D6"/>
    <mergeCell ref="A3:E3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65" r:id="rId1"/>
  <ignoredErrors>
    <ignoredError sqref="G24 D24:E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 topLeftCell="A9">
      <selection activeCell="A1" sqref="A1:G37"/>
    </sheetView>
  </sheetViews>
  <sheetFormatPr defaultColWidth="9.140625" defaultRowHeight="12.75"/>
  <cols>
    <col min="1" max="1" width="21.00390625" style="0" customWidth="1"/>
    <col min="2" max="2" width="15.00390625" style="0" customWidth="1"/>
    <col min="3" max="3" width="14.28125" style="0" customWidth="1"/>
    <col min="4" max="4" width="12.8515625" style="0" customWidth="1"/>
    <col min="5" max="5" width="14.421875" style="0" customWidth="1"/>
    <col min="6" max="6" width="12.7109375" style="0" customWidth="1"/>
    <col min="7" max="7" width="17.57421875" style="0" customWidth="1"/>
    <col min="257" max="257" width="21.00390625" style="0" customWidth="1"/>
    <col min="258" max="258" width="15.00390625" style="0" customWidth="1"/>
    <col min="259" max="259" width="14.28125" style="0" customWidth="1"/>
    <col min="260" max="260" width="12.8515625" style="0" customWidth="1"/>
    <col min="261" max="261" width="14.421875" style="0" customWidth="1"/>
    <col min="262" max="262" width="12.7109375" style="0" customWidth="1"/>
    <col min="263" max="263" width="17.57421875" style="0" customWidth="1"/>
    <col min="513" max="513" width="21.00390625" style="0" customWidth="1"/>
    <col min="514" max="514" width="15.00390625" style="0" customWidth="1"/>
    <col min="515" max="515" width="14.28125" style="0" customWidth="1"/>
    <col min="516" max="516" width="12.8515625" style="0" customWidth="1"/>
    <col min="517" max="517" width="14.421875" style="0" customWidth="1"/>
    <col min="518" max="518" width="12.7109375" style="0" customWidth="1"/>
    <col min="519" max="519" width="17.57421875" style="0" customWidth="1"/>
    <col min="769" max="769" width="21.00390625" style="0" customWidth="1"/>
    <col min="770" max="770" width="15.00390625" style="0" customWidth="1"/>
    <col min="771" max="771" width="14.28125" style="0" customWidth="1"/>
    <col min="772" max="772" width="12.8515625" style="0" customWidth="1"/>
    <col min="773" max="773" width="14.421875" style="0" customWidth="1"/>
    <col min="774" max="774" width="12.7109375" style="0" customWidth="1"/>
    <col min="775" max="775" width="17.57421875" style="0" customWidth="1"/>
    <col min="1025" max="1025" width="21.00390625" style="0" customWidth="1"/>
    <col min="1026" max="1026" width="15.00390625" style="0" customWidth="1"/>
    <col min="1027" max="1027" width="14.28125" style="0" customWidth="1"/>
    <col min="1028" max="1028" width="12.8515625" style="0" customWidth="1"/>
    <col min="1029" max="1029" width="14.421875" style="0" customWidth="1"/>
    <col min="1030" max="1030" width="12.7109375" style="0" customWidth="1"/>
    <col min="1031" max="1031" width="17.57421875" style="0" customWidth="1"/>
    <col min="1281" max="1281" width="21.00390625" style="0" customWidth="1"/>
    <col min="1282" max="1282" width="15.00390625" style="0" customWidth="1"/>
    <col min="1283" max="1283" width="14.28125" style="0" customWidth="1"/>
    <col min="1284" max="1284" width="12.8515625" style="0" customWidth="1"/>
    <col min="1285" max="1285" width="14.421875" style="0" customWidth="1"/>
    <col min="1286" max="1286" width="12.7109375" style="0" customWidth="1"/>
    <col min="1287" max="1287" width="17.57421875" style="0" customWidth="1"/>
    <col min="1537" max="1537" width="21.00390625" style="0" customWidth="1"/>
    <col min="1538" max="1538" width="15.00390625" style="0" customWidth="1"/>
    <col min="1539" max="1539" width="14.28125" style="0" customWidth="1"/>
    <col min="1540" max="1540" width="12.8515625" style="0" customWidth="1"/>
    <col min="1541" max="1541" width="14.421875" style="0" customWidth="1"/>
    <col min="1542" max="1542" width="12.7109375" style="0" customWidth="1"/>
    <col min="1543" max="1543" width="17.57421875" style="0" customWidth="1"/>
    <col min="1793" max="1793" width="21.00390625" style="0" customWidth="1"/>
    <col min="1794" max="1794" width="15.00390625" style="0" customWidth="1"/>
    <col min="1795" max="1795" width="14.28125" style="0" customWidth="1"/>
    <col min="1796" max="1796" width="12.8515625" style="0" customWidth="1"/>
    <col min="1797" max="1797" width="14.421875" style="0" customWidth="1"/>
    <col min="1798" max="1798" width="12.7109375" style="0" customWidth="1"/>
    <col min="1799" max="1799" width="17.57421875" style="0" customWidth="1"/>
    <col min="2049" max="2049" width="21.00390625" style="0" customWidth="1"/>
    <col min="2050" max="2050" width="15.00390625" style="0" customWidth="1"/>
    <col min="2051" max="2051" width="14.28125" style="0" customWidth="1"/>
    <col min="2052" max="2052" width="12.8515625" style="0" customWidth="1"/>
    <col min="2053" max="2053" width="14.421875" style="0" customWidth="1"/>
    <col min="2054" max="2054" width="12.7109375" style="0" customWidth="1"/>
    <col min="2055" max="2055" width="17.57421875" style="0" customWidth="1"/>
    <col min="2305" max="2305" width="21.00390625" style="0" customWidth="1"/>
    <col min="2306" max="2306" width="15.00390625" style="0" customWidth="1"/>
    <col min="2307" max="2307" width="14.28125" style="0" customWidth="1"/>
    <col min="2308" max="2308" width="12.8515625" style="0" customWidth="1"/>
    <col min="2309" max="2309" width="14.421875" style="0" customWidth="1"/>
    <col min="2310" max="2310" width="12.7109375" style="0" customWidth="1"/>
    <col min="2311" max="2311" width="17.57421875" style="0" customWidth="1"/>
    <col min="2561" max="2561" width="21.00390625" style="0" customWidth="1"/>
    <col min="2562" max="2562" width="15.00390625" style="0" customWidth="1"/>
    <col min="2563" max="2563" width="14.28125" style="0" customWidth="1"/>
    <col min="2564" max="2564" width="12.8515625" style="0" customWidth="1"/>
    <col min="2565" max="2565" width="14.421875" style="0" customWidth="1"/>
    <col min="2566" max="2566" width="12.7109375" style="0" customWidth="1"/>
    <col min="2567" max="2567" width="17.57421875" style="0" customWidth="1"/>
    <col min="2817" max="2817" width="21.00390625" style="0" customWidth="1"/>
    <col min="2818" max="2818" width="15.00390625" style="0" customWidth="1"/>
    <col min="2819" max="2819" width="14.28125" style="0" customWidth="1"/>
    <col min="2820" max="2820" width="12.8515625" style="0" customWidth="1"/>
    <col min="2821" max="2821" width="14.421875" style="0" customWidth="1"/>
    <col min="2822" max="2822" width="12.7109375" style="0" customWidth="1"/>
    <col min="2823" max="2823" width="17.57421875" style="0" customWidth="1"/>
    <col min="3073" max="3073" width="21.00390625" style="0" customWidth="1"/>
    <col min="3074" max="3074" width="15.00390625" style="0" customWidth="1"/>
    <col min="3075" max="3075" width="14.28125" style="0" customWidth="1"/>
    <col min="3076" max="3076" width="12.8515625" style="0" customWidth="1"/>
    <col min="3077" max="3077" width="14.421875" style="0" customWidth="1"/>
    <col min="3078" max="3078" width="12.7109375" style="0" customWidth="1"/>
    <col min="3079" max="3079" width="17.57421875" style="0" customWidth="1"/>
    <col min="3329" max="3329" width="21.00390625" style="0" customWidth="1"/>
    <col min="3330" max="3330" width="15.00390625" style="0" customWidth="1"/>
    <col min="3331" max="3331" width="14.28125" style="0" customWidth="1"/>
    <col min="3332" max="3332" width="12.8515625" style="0" customWidth="1"/>
    <col min="3333" max="3333" width="14.421875" style="0" customWidth="1"/>
    <col min="3334" max="3334" width="12.7109375" style="0" customWidth="1"/>
    <col min="3335" max="3335" width="17.57421875" style="0" customWidth="1"/>
    <col min="3585" max="3585" width="21.00390625" style="0" customWidth="1"/>
    <col min="3586" max="3586" width="15.00390625" style="0" customWidth="1"/>
    <col min="3587" max="3587" width="14.28125" style="0" customWidth="1"/>
    <col min="3588" max="3588" width="12.8515625" style="0" customWidth="1"/>
    <col min="3589" max="3589" width="14.421875" style="0" customWidth="1"/>
    <col min="3590" max="3590" width="12.7109375" style="0" customWidth="1"/>
    <col min="3591" max="3591" width="17.57421875" style="0" customWidth="1"/>
    <col min="3841" max="3841" width="21.00390625" style="0" customWidth="1"/>
    <col min="3842" max="3842" width="15.00390625" style="0" customWidth="1"/>
    <col min="3843" max="3843" width="14.28125" style="0" customWidth="1"/>
    <col min="3844" max="3844" width="12.8515625" style="0" customWidth="1"/>
    <col min="3845" max="3845" width="14.421875" style="0" customWidth="1"/>
    <col min="3846" max="3846" width="12.7109375" style="0" customWidth="1"/>
    <col min="3847" max="3847" width="17.57421875" style="0" customWidth="1"/>
    <col min="4097" max="4097" width="21.00390625" style="0" customWidth="1"/>
    <col min="4098" max="4098" width="15.00390625" style="0" customWidth="1"/>
    <col min="4099" max="4099" width="14.28125" style="0" customWidth="1"/>
    <col min="4100" max="4100" width="12.8515625" style="0" customWidth="1"/>
    <col min="4101" max="4101" width="14.421875" style="0" customWidth="1"/>
    <col min="4102" max="4102" width="12.7109375" style="0" customWidth="1"/>
    <col min="4103" max="4103" width="17.57421875" style="0" customWidth="1"/>
    <col min="4353" max="4353" width="21.00390625" style="0" customWidth="1"/>
    <col min="4354" max="4354" width="15.00390625" style="0" customWidth="1"/>
    <col min="4355" max="4355" width="14.28125" style="0" customWidth="1"/>
    <col min="4356" max="4356" width="12.8515625" style="0" customWidth="1"/>
    <col min="4357" max="4357" width="14.421875" style="0" customWidth="1"/>
    <col min="4358" max="4358" width="12.7109375" style="0" customWidth="1"/>
    <col min="4359" max="4359" width="17.57421875" style="0" customWidth="1"/>
    <col min="4609" max="4609" width="21.00390625" style="0" customWidth="1"/>
    <col min="4610" max="4610" width="15.00390625" style="0" customWidth="1"/>
    <col min="4611" max="4611" width="14.28125" style="0" customWidth="1"/>
    <col min="4612" max="4612" width="12.8515625" style="0" customWidth="1"/>
    <col min="4613" max="4613" width="14.421875" style="0" customWidth="1"/>
    <col min="4614" max="4614" width="12.7109375" style="0" customWidth="1"/>
    <col min="4615" max="4615" width="17.57421875" style="0" customWidth="1"/>
    <col min="4865" max="4865" width="21.00390625" style="0" customWidth="1"/>
    <col min="4866" max="4866" width="15.00390625" style="0" customWidth="1"/>
    <col min="4867" max="4867" width="14.28125" style="0" customWidth="1"/>
    <col min="4868" max="4868" width="12.8515625" style="0" customWidth="1"/>
    <col min="4869" max="4869" width="14.421875" style="0" customWidth="1"/>
    <col min="4870" max="4870" width="12.7109375" style="0" customWidth="1"/>
    <col min="4871" max="4871" width="17.57421875" style="0" customWidth="1"/>
    <col min="5121" max="5121" width="21.00390625" style="0" customWidth="1"/>
    <col min="5122" max="5122" width="15.00390625" style="0" customWidth="1"/>
    <col min="5123" max="5123" width="14.28125" style="0" customWidth="1"/>
    <col min="5124" max="5124" width="12.8515625" style="0" customWidth="1"/>
    <col min="5125" max="5125" width="14.421875" style="0" customWidth="1"/>
    <col min="5126" max="5126" width="12.7109375" style="0" customWidth="1"/>
    <col min="5127" max="5127" width="17.57421875" style="0" customWidth="1"/>
    <col min="5377" max="5377" width="21.00390625" style="0" customWidth="1"/>
    <col min="5378" max="5378" width="15.00390625" style="0" customWidth="1"/>
    <col min="5379" max="5379" width="14.28125" style="0" customWidth="1"/>
    <col min="5380" max="5380" width="12.8515625" style="0" customWidth="1"/>
    <col min="5381" max="5381" width="14.421875" style="0" customWidth="1"/>
    <col min="5382" max="5382" width="12.7109375" style="0" customWidth="1"/>
    <col min="5383" max="5383" width="17.57421875" style="0" customWidth="1"/>
    <col min="5633" max="5633" width="21.00390625" style="0" customWidth="1"/>
    <col min="5634" max="5634" width="15.00390625" style="0" customWidth="1"/>
    <col min="5635" max="5635" width="14.28125" style="0" customWidth="1"/>
    <col min="5636" max="5636" width="12.8515625" style="0" customWidth="1"/>
    <col min="5637" max="5637" width="14.421875" style="0" customWidth="1"/>
    <col min="5638" max="5638" width="12.7109375" style="0" customWidth="1"/>
    <col min="5639" max="5639" width="17.57421875" style="0" customWidth="1"/>
    <col min="5889" max="5889" width="21.00390625" style="0" customWidth="1"/>
    <col min="5890" max="5890" width="15.00390625" style="0" customWidth="1"/>
    <col min="5891" max="5891" width="14.28125" style="0" customWidth="1"/>
    <col min="5892" max="5892" width="12.8515625" style="0" customWidth="1"/>
    <col min="5893" max="5893" width="14.421875" style="0" customWidth="1"/>
    <col min="5894" max="5894" width="12.7109375" style="0" customWidth="1"/>
    <col min="5895" max="5895" width="17.57421875" style="0" customWidth="1"/>
    <col min="6145" max="6145" width="21.00390625" style="0" customWidth="1"/>
    <col min="6146" max="6146" width="15.00390625" style="0" customWidth="1"/>
    <col min="6147" max="6147" width="14.28125" style="0" customWidth="1"/>
    <col min="6148" max="6148" width="12.8515625" style="0" customWidth="1"/>
    <col min="6149" max="6149" width="14.421875" style="0" customWidth="1"/>
    <col min="6150" max="6150" width="12.7109375" style="0" customWidth="1"/>
    <col min="6151" max="6151" width="17.57421875" style="0" customWidth="1"/>
    <col min="6401" max="6401" width="21.00390625" style="0" customWidth="1"/>
    <col min="6402" max="6402" width="15.00390625" style="0" customWidth="1"/>
    <col min="6403" max="6403" width="14.28125" style="0" customWidth="1"/>
    <col min="6404" max="6404" width="12.8515625" style="0" customWidth="1"/>
    <col min="6405" max="6405" width="14.421875" style="0" customWidth="1"/>
    <col min="6406" max="6406" width="12.7109375" style="0" customWidth="1"/>
    <col min="6407" max="6407" width="17.57421875" style="0" customWidth="1"/>
    <col min="6657" max="6657" width="21.00390625" style="0" customWidth="1"/>
    <col min="6658" max="6658" width="15.00390625" style="0" customWidth="1"/>
    <col min="6659" max="6659" width="14.28125" style="0" customWidth="1"/>
    <col min="6660" max="6660" width="12.8515625" style="0" customWidth="1"/>
    <col min="6661" max="6661" width="14.421875" style="0" customWidth="1"/>
    <col min="6662" max="6662" width="12.7109375" style="0" customWidth="1"/>
    <col min="6663" max="6663" width="17.57421875" style="0" customWidth="1"/>
    <col min="6913" max="6913" width="21.00390625" style="0" customWidth="1"/>
    <col min="6914" max="6914" width="15.00390625" style="0" customWidth="1"/>
    <col min="6915" max="6915" width="14.28125" style="0" customWidth="1"/>
    <col min="6916" max="6916" width="12.8515625" style="0" customWidth="1"/>
    <col min="6917" max="6917" width="14.421875" style="0" customWidth="1"/>
    <col min="6918" max="6918" width="12.7109375" style="0" customWidth="1"/>
    <col min="6919" max="6919" width="17.57421875" style="0" customWidth="1"/>
    <col min="7169" max="7169" width="21.00390625" style="0" customWidth="1"/>
    <col min="7170" max="7170" width="15.00390625" style="0" customWidth="1"/>
    <col min="7171" max="7171" width="14.28125" style="0" customWidth="1"/>
    <col min="7172" max="7172" width="12.8515625" style="0" customWidth="1"/>
    <col min="7173" max="7173" width="14.421875" style="0" customWidth="1"/>
    <col min="7174" max="7174" width="12.7109375" style="0" customWidth="1"/>
    <col min="7175" max="7175" width="17.57421875" style="0" customWidth="1"/>
    <col min="7425" max="7425" width="21.00390625" style="0" customWidth="1"/>
    <col min="7426" max="7426" width="15.00390625" style="0" customWidth="1"/>
    <col min="7427" max="7427" width="14.28125" style="0" customWidth="1"/>
    <col min="7428" max="7428" width="12.8515625" style="0" customWidth="1"/>
    <col min="7429" max="7429" width="14.421875" style="0" customWidth="1"/>
    <col min="7430" max="7430" width="12.7109375" style="0" customWidth="1"/>
    <col min="7431" max="7431" width="17.57421875" style="0" customWidth="1"/>
    <col min="7681" max="7681" width="21.00390625" style="0" customWidth="1"/>
    <col min="7682" max="7682" width="15.00390625" style="0" customWidth="1"/>
    <col min="7683" max="7683" width="14.28125" style="0" customWidth="1"/>
    <col min="7684" max="7684" width="12.8515625" style="0" customWidth="1"/>
    <col min="7685" max="7685" width="14.421875" style="0" customWidth="1"/>
    <col min="7686" max="7686" width="12.7109375" style="0" customWidth="1"/>
    <col min="7687" max="7687" width="17.57421875" style="0" customWidth="1"/>
    <col min="7937" max="7937" width="21.00390625" style="0" customWidth="1"/>
    <col min="7938" max="7938" width="15.00390625" style="0" customWidth="1"/>
    <col min="7939" max="7939" width="14.28125" style="0" customWidth="1"/>
    <col min="7940" max="7940" width="12.8515625" style="0" customWidth="1"/>
    <col min="7941" max="7941" width="14.421875" style="0" customWidth="1"/>
    <col min="7942" max="7942" width="12.7109375" style="0" customWidth="1"/>
    <col min="7943" max="7943" width="17.57421875" style="0" customWidth="1"/>
    <col min="8193" max="8193" width="21.00390625" style="0" customWidth="1"/>
    <col min="8194" max="8194" width="15.00390625" style="0" customWidth="1"/>
    <col min="8195" max="8195" width="14.28125" style="0" customWidth="1"/>
    <col min="8196" max="8196" width="12.8515625" style="0" customWidth="1"/>
    <col min="8197" max="8197" width="14.421875" style="0" customWidth="1"/>
    <col min="8198" max="8198" width="12.7109375" style="0" customWidth="1"/>
    <col min="8199" max="8199" width="17.57421875" style="0" customWidth="1"/>
    <col min="8449" max="8449" width="21.00390625" style="0" customWidth="1"/>
    <col min="8450" max="8450" width="15.00390625" style="0" customWidth="1"/>
    <col min="8451" max="8451" width="14.28125" style="0" customWidth="1"/>
    <col min="8452" max="8452" width="12.8515625" style="0" customWidth="1"/>
    <col min="8453" max="8453" width="14.421875" style="0" customWidth="1"/>
    <col min="8454" max="8454" width="12.7109375" style="0" customWidth="1"/>
    <col min="8455" max="8455" width="17.57421875" style="0" customWidth="1"/>
    <col min="8705" max="8705" width="21.00390625" style="0" customWidth="1"/>
    <col min="8706" max="8706" width="15.00390625" style="0" customWidth="1"/>
    <col min="8707" max="8707" width="14.28125" style="0" customWidth="1"/>
    <col min="8708" max="8708" width="12.8515625" style="0" customWidth="1"/>
    <col min="8709" max="8709" width="14.421875" style="0" customWidth="1"/>
    <col min="8710" max="8710" width="12.7109375" style="0" customWidth="1"/>
    <col min="8711" max="8711" width="17.57421875" style="0" customWidth="1"/>
    <col min="8961" max="8961" width="21.00390625" style="0" customWidth="1"/>
    <col min="8962" max="8962" width="15.00390625" style="0" customWidth="1"/>
    <col min="8963" max="8963" width="14.28125" style="0" customWidth="1"/>
    <col min="8964" max="8964" width="12.8515625" style="0" customWidth="1"/>
    <col min="8965" max="8965" width="14.421875" style="0" customWidth="1"/>
    <col min="8966" max="8966" width="12.7109375" style="0" customWidth="1"/>
    <col min="8967" max="8967" width="17.57421875" style="0" customWidth="1"/>
    <col min="9217" max="9217" width="21.00390625" style="0" customWidth="1"/>
    <col min="9218" max="9218" width="15.00390625" style="0" customWidth="1"/>
    <col min="9219" max="9219" width="14.28125" style="0" customWidth="1"/>
    <col min="9220" max="9220" width="12.8515625" style="0" customWidth="1"/>
    <col min="9221" max="9221" width="14.421875" style="0" customWidth="1"/>
    <col min="9222" max="9222" width="12.7109375" style="0" customWidth="1"/>
    <col min="9223" max="9223" width="17.57421875" style="0" customWidth="1"/>
    <col min="9473" max="9473" width="21.00390625" style="0" customWidth="1"/>
    <col min="9474" max="9474" width="15.00390625" style="0" customWidth="1"/>
    <col min="9475" max="9475" width="14.28125" style="0" customWidth="1"/>
    <col min="9476" max="9476" width="12.8515625" style="0" customWidth="1"/>
    <col min="9477" max="9477" width="14.421875" style="0" customWidth="1"/>
    <col min="9478" max="9478" width="12.7109375" style="0" customWidth="1"/>
    <col min="9479" max="9479" width="17.57421875" style="0" customWidth="1"/>
    <col min="9729" max="9729" width="21.00390625" style="0" customWidth="1"/>
    <col min="9730" max="9730" width="15.00390625" style="0" customWidth="1"/>
    <col min="9731" max="9731" width="14.28125" style="0" customWidth="1"/>
    <col min="9732" max="9732" width="12.8515625" style="0" customWidth="1"/>
    <col min="9733" max="9733" width="14.421875" style="0" customWidth="1"/>
    <col min="9734" max="9734" width="12.7109375" style="0" customWidth="1"/>
    <col min="9735" max="9735" width="17.57421875" style="0" customWidth="1"/>
    <col min="9985" max="9985" width="21.00390625" style="0" customWidth="1"/>
    <col min="9986" max="9986" width="15.00390625" style="0" customWidth="1"/>
    <col min="9987" max="9987" width="14.28125" style="0" customWidth="1"/>
    <col min="9988" max="9988" width="12.8515625" style="0" customWidth="1"/>
    <col min="9989" max="9989" width="14.421875" style="0" customWidth="1"/>
    <col min="9990" max="9990" width="12.7109375" style="0" customWidth="1"/>
    <col min="9991" max="9991" width="17.57421875" style="0" customWidth="1"/>
    <col min="10241" max="10241" width="21.00390625" style="0" customWidth="1"/>
    <col min="10242" max="10242" width="15.00390625" style="0" customWidth="1"/>
    <col min="10243" max="10243" width="14.28125" style="0" customWidth="1"/>
    <col min="10244" max="10244" width="12.8515625" style="0" customWidth="1"/>
    <col min="10245" max="10245" width="14.421875" style="0" customWidth="1"/>
    <col min="10246" max="10246" width="12.7109375" style="0" customWidth="1"/>
    <col min="10247" max="10247" width="17.57421875" style="0" customWidth="1"/>
    <col min="10497" max="10497" width="21.00390625" style="0" customWidth="1"/>
    <col min="10498" max="10498" width="15.00390625" style="0" customWidth="1"/>
    <col min="10499" max="10499" width="14.28125" style="0" customWidth="1"/>
    <col min="10500" max="10500" width="12.8515625" style="0" customWidth="1"/>
    <col min="10501" max="10501" width="14.421875" style="0" customWidth="1"/>
    <col min="10502" max="10502" width="12.7109375" style="0" customWidth="1"/>
    <col min="10503" max="10503" width="17.57421875" style="0" customWidth="1"/>
    <col min="10753" max="10753" width="21.00390625" style="0" customWidth="1"/>
    <col min="10754" max="10754" width="15.00390625" style="0" customWidth="1"/>
    <col min="10755" max="10755" width="14.28125" style="0" customWidth="1"/>
    <col min="10756" max="10756" width="12.8515625" style="0" customWidth="1"/>
    <col min="10757" max="10757" width="14.421875" style="0" customWidth="1"/>
    <col min="10758" max="10758" width="12.7109375" style="0" customWidth="1"/>
    <col min="10759" max="10759" width="17.57421875" style="0" customWidth="1"/>
    <col min="11009" max="11009" width="21.00390625" style="0" customWidth="1"/>
    <col min="11010" max="11010" width="15.00390625" style="0" customWidth="1"/>
    <col min="11011" max="11011" width="14.28125" style="0" customWidth="1"/>
    <col min="11012" max="11012" width="12.8515625" style="0" customWidth="1"/>
    <col min="11013" max="11013" width="14.421875" style="0" customWidth="1"/>
    <col min="11014" max="11014" width="12.7109375" style="0" customWidth="1"/>
    <col min="11015" max="11015" width="17.57421875" style="0" customWidth="1"/>
    <col min="11265" max="11265" width="21.00390625" style="0" customWidth="1"/>
    <col min="11266" max="11266" width="15.00390625" style="0" customWidth="1"/>
    <col min="11267" max="11267" width="14.28125" style="0" customWidth="1"/>
    <col min="11268" max="11268" width="12.8515625" style="0" customWidth="1"/>
    <col min="11269" max="11269" width="14.421875" style="0" customWidth="1"/>
    <col min="11270" max="11270" width="12.7109375" style="0" customWidth="1"/>
    <col min="11271" max="11271" width="17.57421875" style="0" customWidth="1"/>
    <col min="11521" max="11521" width="21.00390625" style="0" customWidth="1"/>
    <col min="11522" max="11522" width="15.00390625" style="0" customWidth="1"/>
    <col min="11523" max="11523" width="14.28125" style="0" customWidth="1"/>
    <col min="11524" max="11524" width="12.8515625" style="0" customWidth="1"/>
    <col min="11525" max="11525" width="14.421875" style="0" customWidth="1"/>
    <col min="11526" max="11526" width="12.7109375" style="0" customWidth="1"/>
    <col min="11527" max="11527" width="17.57421875" style="0" customWidth="1"/>
    <col min="11777" max="11777" width="21.00390625" style="0" customWidth="1"/>
    <col min="11778" max="11778" width="15.00390625" style="0" customWidth="1"/>
    <col min="11779" max="11779" width="14.28125" style="0" customWidth="1"/>
    <col min="11780" max="11780" width="12.8515625" style="0" customWidth="1"/>
    <col min="11781" max="11781" width="14.421875" style="0" customWidth="1"/>
    <col min="11782" max="11782" width="12.7109375" style="0" customWidth="1"/>
    <col min="11783" max="11783" width="17.57421875" style="0" customWidth="1"/>
    <col min="12033" max="12033" width="21.00390625" style="0" customWidth="1"/>
    <col min="12034" max="12034" width="15.00390625" style="0" customWidth="1"/>
    <col min="12035" max="12035" width="14.28125" style="0" customWidth="1"/>
    <col min="12036" max="12036" width="12.8515625" style="0" customWidth="1"/>
    <col min="12037" max="12037" width="14.421875" style="0" customWidth="1"/>
    <col min="12038" max="12038" width="12.7109375" style="0" customWidth="1"/>
    <col min="12039" max="12039" width="17.57421875" style="0" customWidth="1"/>
    <col min="12289" max="12289" width="21.00390625" style="0" customWidth="1"/>
    <col min="12290" max="12290" width="15.00390625" style="0" customWidth="1"/>
    <col min="12291" max="12291" width="14.28125" style="0" customWidth="1"/>
    <col min="12292" max="12292" width="12.8515625" style="0" customWidth="1"/>
    <col min="12293" max="12293" width="14.421875" style="0" customWidth="1"/>
    <col min="12294" max="12294" width="12.7109375" style="0" customWidth="1"/>
    <col min="12295" max="12295" width="17.57421875" style="0" customWidth="1"/>
    <col min="12545" max="12545" width="21.00390625" style="0" customWidth="1"/>
    <col min="12546" max="12546" width="15.00390625" style="0" customWidth="1"/>
    <col min="12547" max="12547" width="14.28125" style="0" customWidth="1"/>
    <col min="12548" max="12548" width="12.8515625" style="0" customWidth="1"/>
    <col min="12549" max="12549" width="14.421875" style="0" customWidth="1"/>
    <col min="12550" max="12550" width="12.7109375" style="0" customWidth="1"/>
    <col min="12551" max="12551" width="17.57421875" style="0" customWidth="1"/>
    <col min="12801" max="12801" width="21.00390625" style="0" customWidth="1"/>
    <col min="12802" max="12802" width="15.00390625" style="0" customWidth="1"/>
    <col min="12803" max="12803" width="14.28125" style="0" customWidth="1"/>
    <col min="12804" max="12804" width="12.8515625" style="0" customWidth="1"/>
    <col min="12805" max="12805" width="14.421875" style="0" customWidth="1"/>
    <col min="12806" max="12806" width="12.7109375" style="0" customWidth="1"/>
    <col min="12807" max="12807" width="17.57421875" style="0" customWidth="1"/>
    <col min="13057" max="13057" width="21.00390625" style="0" customWidth="1"/>
    <col min="13058" max="13058" width="15.00390625" style="0" customWidth="1"/>
    <col min="13059" max="13059" width="14.28125" style="0" customWidth="1"/>
    <col min="13060" max="13060" width="12.8515625" style="0" customWidth="1"/>
    <col min="13061" max="13061" width="14.421875" style="0" customWidth="1"/>
    <col min="13062" max="13062" width="12.7109375" style="0" customWidth="1"/>
    <col min="13063" max="13063" width="17.57421875" style="0" customWidth="1"/>
    <col min="13313" max="13313" width="21.00390625" style="0" customWidth="1"/>
    <col min="13314" max="13314" width="15.00390625" style="0" customWidth="1"/>
    <col min="13315" max="13315" width="14.28125" style="0" customWidth="1"/>
    <col min="13316" max="13316" width="12.8515625" style="0" customWidth="1"/>
    <col min="13317" max="13317" width="14.421875" style="0" customWidth="1"/>
    <col min="13318" max="13318" width="12.7109375" style="0" customWidth="1"/>
    <col min="13319" max="13319" width="17.57421875" style="0" customWidth="1"/>
    <col min="13569" max="13569" width="21.00390625" style="0" customWidth="1"/>
    <col min="13570" max="13570" width="15.00390625" style="0" customWidth="1"/>
    <col min="13571" max="13571" width="14.28125" style="0" customWidth="1"/>
    <col min="13572" max="13572" width="12.8515625" style="0" customWidth="1"/>
    <col min="13573" max="13573" width="14.421875" style="0" customWidth="1"/>
    <col min="13574" max="13574" width="12.7109375" style="0" customWidth="1"/>
    <col min="13575" max="13575" width="17.57421875" style="0" customWidth="1"/>
    <col min="13825" max="13825" width="21.00390625" style="0" customWidth="1"/>
    <col min="13826" max="13826" width="15.00390625" style="0" customWidth="1"/>
    <col min="13827" max="13827" width="14.28125" style="0" customWidth="1"/>
    <col min="13828" max="13828" width="12.8515625" style="0" customWidth="1"/>
    <col min="13829" max="13829" width="14.421875" style="0" customWidth="1"/>
    <col min="13830" max="13830" width="12.7109375" style="0" customWidth="1"/>
    <col min="13831" max="13831" width="17.57421875" style="0" customWidth="1"/>
    <col min="14081" max="14081" width="21.00390625" style="0" customWidth="1"/>
    <col min="14082" max="14082" width="15.00390625" style="0" customWidth="1"/>
    <col min="14083" max="14083" width="14.28125" style="0" customWidth="1"/>
    <col min="14084" max="14084" width="12.8515625" style="0" customWidth="1"/>
    <col min="14085" max="14085" width="14.421875" style="0" customWidth="1"/>
    <col min="14086" max="14086" width="12.7109375" style="0" customWidth="1"/>
    <col min="14087" max="14087" width="17.57421875" style="0" customWidth="1"/>
    <col min="14337" max="14337" width="21.00390625" style="0" customWidth="1"/>
    <col min="14338" max="14338" width="15.00390625" style="0" customWidth="1"/>
    <col min="14339" max="14339" width="14.28125" style="0" customWidth="1"/>
    <col min="14340" max="14340" width="12.8515625" style="0" customWidth="1"/>
    <col min="14341" max="14341" width="14.421875" style="0" customWidth="1"/>
    <col min="14342" max="14342" width="12.7109375" style="0" customWidth="1"/>
    <col min="14343" max="14343" width="17.57421875" style="0" customWidth="1"/>
    <col min="14593" max="14593" width="21.00390625" style="0" customWidth="1"/>
    <col min="14594" max="14594" width="15.00390625" style="0" customWidth="1"/>
    <col min="14595" max="14595" width="14.28125" style="0" customWidth="1"/>
    <col min="14596" max="14596" width="12.8515625" style="0" customWidth="1"/>
    <col min="14597" max="14597" width="14.421875" style="0" customWidth="1"/>
    <col min="14598" max="14598" width="12.7109375" style="0" customWidth="1"/>
    <col min="14599" max="14599" width="17.57421875" style="0" customWidth="1"/>
    <col min="14849" max="14849" width="21.00390625" style="0" customWidth="1"/>
    <col min="14850" max="14850" width="15.00390625" style="0" customWidth="1"/>
    <col min="14851" max="14851" width="14.28125" style="0" customWidth="1"/>
    <col min="14852" max="14852" width="12.8515625" style="0" customWidth="1"/>
    <col min="14853" max="14853" width="14.421875" style="0" customWidth="1"/>
    <col min="14854" max="14854" width="12.7109375" style="0" customWidth="1"/>
    <col min="14855" max="14855" width="17.57421875" style="0" customWidth="1"/>
    <col min="15105" max="15105" width="21.00390625" style="0" customWidth="1"/>
    <col min="15106" max="15106" width="15.00390625" style="0" customWidth="1"/>
    <col min="15107" max="15107" width="14.28125" style="0" customWidth="1"/>
    <col min="15108" max="15108" width="12.8515625" style="0" customWidth="1"/>
    <col min="15109" max="15109" width="14.421875" style="0" customWidth="1"/>
    <col min="15110" max="15110" width="12.7109375" style="0" customWidth="1"/>
    <col min="15111" max="15111" width="17.57421875" style="0" customWidth="1"/>
    <col min="15361" max="15361" width="21.00390625" style="0" customWidth="1"/>
    <col min="15362" max="15362" width="15.00390625" style="0" customWidth="1"/>
    <col min="15363" max="15363" width="14.28125" style="0" customWidth="1"/>
    <col min="15364" max="15364" width="12.8515625" style="0" customWidth="1"/>
    <col min="15365" max="15365" width="14.421875" style="0" customWidth="1"/>
    <col min="15366" max="15366" width="12.7109375" style="0" customWidth="1"/>
    <col min="15367" max="15367" width="17.57421875" style="0" customWidth="1"/>
    <col min="15617" max="15617" width="21.00390625" style="0" customWidth="1"/>
    <col min="15618" max="15618" width="15.00390625" style="0" customWidth="1"/>
    <col min="15619" max="15619" width="14.28125" style="0" customWidth="1"/>
    <col min="15620" max="15620" width="12.8515625" style="0" customWidth="1"/>
    <col min="15621" max="15621" width="14.421875" style="0" customWidth="1"/>
    <col min="15622" max="15622" width="12.7109375" style="0" customWidth="1"/>
    <col min="15623" max="15623" width="17.57421875" style="0" customWidth="1"/>
    <col min="15873" max="15873" width="21.00390625" style="0" customWidth="1"/>
    <col min="15874" max="15874" width="15.00390625" style="0" customWidth="1"/>
    <col min="15875" max="15875" width="14.28125" style="0" customWidth="1"/>
    <col min="15876" max="15876" width="12.8515625" style="0" customWidth="1"/>
    <col min="15877" max="15877" width="14.421875" style="0" customWidth="1"/>
    <col min="15878" max="15878" width="12.7109375" style="0" customWidth="1"/>
    <col min="15879" max="15879" width="17.57421875" style="0" customWidth="1"/>
    <col min="16129" max="16129" width="21.00390625" style="0" customWidth="1"/>
    <col min="16130" max="16130" width="15.00390625" style="0" customWidth="1"/>
    <col min="16131" max="16131" width="14.28125" style="0" customWidth="1"/>
    <col min="16132" max="16132" width="12.8515625" style="0" customWidth="1"/>
    <col min="16133" max="16133" width="14.421875" style="0" customWidth="1"/>
    <col min="16134" max="16134" width="12.7109375" style="0" customWidth="1"/>
    <col min="16135" max="16135" width="17.57421875" style="0" customWidth="1"/>
  </cols>
  <sheetData>
    <row r="1" spans="1:7" ht="17.4">
      <c r="A1" s="208" t="s">
        <v>30</v>
      </c>
      <c r="B1" s="208"/>
      <c r="C1" s="208"/>
      <c r="D1" s="208"/>
      <c r="E1" s="208"/>
      <c r="F1" s="208"/>
      <c r="G1" s="208"/>
    </row>
    <row r="2" spans="1:7" ht="15.6">
      <c r="A2" s="209" t="s">
        <v>183</v>
      </c>
      <c r="B2" s="209"/>
      <c r="C2" s="209"/>
      <c r="D2" s="209"/>
      <c r="E2" s="209"/>
      <c r="F2" s="209"/>
      <c r="G2" s="209"/>
    </row>
    <row r="3" spans="1:9" ht="15.6">
      <c r="A3" s="209" t="s">
        <v>85</v>
      </c>
      <c r="B3" s="209"/>
      <c r="C3" s="209"/>
      <c r="D3" s="209"/>
      <c r="E3" s="209"/>
      <c r="F3" s="209"/>
      <c r="G3" s="209"/>
      <c r="I3" s="21"/>
    </row>
    <row r="4" spans="6:7" ht="14.4" thickBot="1">
      <c r="F4" s="22"/>
      <c r="G4" s="22"/>
    </row>
    <row r="5" spans="1:7" ht="27" thickBot="1">
      <c r="A5" s="102"/>
      <c r="B5" s="103" t="s">
        <v>31</v>
      </c>
      <c r="C5" s="23" t="s">
        <v>26</v>
      </c>
      <c r="D5" s="24" t="s">
        <v>20</v>
      </c>
      <c r="E5" s="24" t="s">
        <v>27</v>
      </c>
      <c r="F5" s="104" t="s">
        <v>32</v>
      </c>
      <c r="G5" s="101" t="s">
        <v>28</v>
      </c>
    </row>
    <row r="6" spans="1:7" ht="17.4">
      <c r="A6" s="210" t="s">
        <v>33</v>
      </c>
      <c r="B6" s="213"/>
      <c r="C6" s="213"/>
      <c r="D6" s="213"/>
      <c r="E6" s="213"/>
      <c r="F6" s="214"/>
      <c r="G6" s="25"/>
    </row>
    <row r="7" spans="1:7" ht="17.4">
      <c r="A7" s="211"/>
      <c r="B7" s="26"/>
      <c r="C7" s="27"/>
      <c r="D7" s="28"/>
      <c r="E7" s="29"/>
      <c r="F7" s="30"/>
      <c r="G7" s="31"/>
    </row>
    <row r="8" spans="1:7" ht="17.4">
      <c r="A8" s="211"/>
      <c r="B8" s="26">
        <v>2022</v>
      </c>
      <c r="C8" s="27">
        <f>Расходы!B43</f>
        <v>693208</v>
      </c>
      <c r="D8" s="27">
        <f>Расходы!C43</f>
        <v>662264</v>
      </c>
      <c r="E8" s="32">
        <f>Расходы!D25</f>
        <v>763255.6066350711</v>
      </c>
      <c r="F8" s="30"/>
      <c r="G8" s="31">
        <f>D8-E8</f>
        <v>-100991.6066350711</v>
      </c>
    </row>
    <row r="9" spans="1:7" ht="18" thickBot="1">
      <c r="A9" s="211"/>
      <c r="B9" s="33"/>
      <c r="C9" s="27"/>
      <c r="D9" s="28"/>
      <c r="E9" s="34"/>
      <c r="F9" s="30"/>
      <c r="G9" s="35"/>
    </row>
    <row r="10" spans="1:7" ht="21.6" thickBot="1">
      <c r="A10" s="212"/>
      <c r="B10" s="200"/>
      <c r="C10" s="201"/>
      <c r="D10" s="201"/>
      <c r="E10" s="202"/>
      <c r="F10" s="203"/>
      <c r="G10" s="36"/>
    </row>
    <row r="11" spans="1:7" ht="18" thickBot="1">
      <c r="A11" s="37"/>
      <c r="B11" s="38"/>
      <c r="C11" s="38"/>
      <c r="D11" s="38"/>
      <c r="E11" s="38"/>
      <c r="F11" s="38"/>
      <c r="G11" s="39"/>
    </row>
    <row r="12" spans="1:7" ht="17.4">
      <c r="A12" s="195" t="s">
        <v>34</v>
      </c>
      <c r="B12" s="198" t="s">
        <v>50</v>
      </c>
      <c r="C12" s="199"/>
      <c r="D12" s="199"/>
      <c r="E12" s="199"/>
      <c r="F12" s="199"/>
      <c r="G12" s="25">
        <v>-37704</v>
      </c>
    </row>
    <row r="13" spans="1:7" ht="17.4">
      <c r="A13" s="196"/>
      <c r="B13" s="40"/>
      <c r="C13" s="29"/>
      <c r="D13" s="29"/>
      <c r="E13" s="29"/>
      <c r="F13" s="108"/>
      <c r="G13" s="31"/>
    </row>
    <row r="14" spans="1:7" ht="17.4">
      <c r="A14" s="196"/>
      <c r="B14" s="40">
        <f>B8</f>
        <v>2022</v>
      </c>
      <c r="C14" s="32">
        <f>Расходы!B23</f>
        <v>185622.04739336492</v>
      </c>
      <c r="D14" s="32">
        <f>Расходы!C23</f>
        <v>177336.09478672984</v>
      </c>
      <c r="E14" s="29"/>
      <c r="F14" s="108">
        <f>Расходы!D23</f>
        <v>259391</v>
      </c>
      <c r="G14" s="31">
        <f>D14-F14</f>
        <v>-82054.90521327016</v>
      </c>
    </row>
    <row r="15" spans="1:7" ht="18" thickBot="1">
      <c r="A15" s="196"/>
      <c r="B15" s="42"/>
      <c r="C15" s="34"/>
      <c r="D15" s="34"/>
      <c r="E15" s="34" t="s">
        <v>35</v>
      </c>
      <c r="F15" s="109"/>
      <c r="G15" s="110"/>
    </row>
    <row r="16" spans="1:7" ht="21.6" thickBot="1">
      <c r="A16" s="197"/>
      <c r="B16" s="200" t="s">
        <v>70</v>
      </c>
      <c r="C16" s="201"/>
      <c r="D16" s="201"/>
      <c r="E16" s="202"/>
      <c r="F16" s="203"/>
      <c r="G16" s="36">
        <f>SUM(G12:G15)</f>
        <v>-119758.90521327016</v>
      </c>
    </row>
    <row r="17" spans="1:7" ht="21">
      <c r="A17" s="114"/>
      <c r="B17" s="115"/>
      <c r="C17" s="115"/>
      <c r="D17" s="115"/>
      <c r="E17" s="115"/>
      <c r="F17" s="115"/>
      <c r="G17" s="116"/>
    </row>
    <row r="18" spans="1:7" ht="21.6" thickBot="1">
      <c r="A18" s="114"/>
      <c r="B18" s="115"/>
      <c r="C18" s="115"/>
      <c r="D18" s="115"/>
      <c r="E18" s="115"/>
      <c r="F18" s="115"/>
      <c r="G18" s="116"/>
    </row>
    <row r="19" spans="1:7" ht="17.4">
      <c r="A19" s="204" t="s">
        <v>86</v>
      </c>
      <c r="B19" s="198" t="str">
        <f>B12</f>
        <v xml:space="preserve">Остаток средств на 01.01.2022г. </v>
      </c>
      <c r="C19" s="199"/>
      <c r="D19" s="199"/>
      <c r="E19" s="199"/>
      <c r="F19" s="207"/>
      <c r="G19" s="25">
        <v>80200</v>
      </c>
    </row>
    <row r="20" spans="1:7" ht="17.4">
      <c r="A20" s="205"/>
      <c r="B20" s="40"/>
      <c r="C20" s="32"/>
      <c r="D20" s="32"/>
      <c r="E20" s="29"/>
      <c r="F20" s="41"/>
      <c r="G20" s="31"/>
    </row>
    <row r="21" spans="1:7" ht="17.4">
      <c r="A21" s="205"/>
      <c r="B21" s="40">
        <f>B14</f>
        <v>2022</v>
      </c>
      <c r="C21" s="32">
        <f>Расходы!B35</f>
        <v>21240</v>
      </c>
      <c r="D21" s="32">
        <f>Расходы!C35</f>
        <v>21240</v>
      </c>
      <c r="E21" s="43"/>
      <c r="F21" s="41">
        <v>0</v>
      </c>
      <c r="G21" s="31">
        <f>D21-F21</f>
        <v>21240</v>
      </c>
    </row>
    <row r="22" spans="1:7" ht="18" thickBot="1">
      <c r="A22" s="205"/>
      <c r="B22" s="42"/>
      <c r="C22" s="44"/>
      <c r="D22" s="44"/>
      <c r="E22" s="45"/>
      <c r="F22" s="46"/>
      <c r="G22" s="35"/>
    </row>
    <row r="23" spans="1:7" ht="21.6" thickBot="1">
      <c r="A23" s="206"/>
      <c r="B23" s="200" t="str">
        <f>B16</f>
        <v xml:space="preserve">Остаток средств на 01.01.2023г. </v>
      </c>
      <c r="C23" s="201"/>
      <c r="D23" s="201"/>
      <c r="E23" s="202"/>
      <c r="F23" s="203"/>
      <c r="G23" s="36">
        <f>SUM(G19:G22)</f>
        <v>101440</v>
      </c>
    </row>
    <row r="24" spans="1:7" ht="21">
      <c r="A24" s="47"/>
      <c r="B24" s="48"/>
      <c r="C24" s="49"/>
      <c r="D24" s="49"/>
      <c r="E24" s="49"/>
      <c r="F24" s="49"/>
      <c r="G24" s="50"/>
    </row>
    <row r="25" spans="1:7" s="52" customFormat="1" ht="15.6" hidden="1">
      <c r="A25" s="51"/>
      <c r="B25" s="51"/>
      <c r="C25" s="51"/>
      <c r="D25" s="51"/>
      <c r="E25" s="51"/>
      <c r="F25" s="51"/>
      <c r="G25" s="51"/>
    </row>
    <row r="26" spans="1:7" s="52" customFormat="1" ht="15.6" hidden="1">
      <c r="A26" s="51"/>
      <c r="B26" s="51"/>
      <c r="C26" s="51"/>
      <c r="D26" s="51"/>
      <c r="E26" s="51"/>
      <c r="F26" s="51"/>
      <c r="G26" s="51"/>
    </row>
    <row r="27" spans="1:7" s="52" customFormat="1" ht="15.6" hidden="1">
      <c r="A27" s="51"/>
      <c r="B27" s="51"/>
      <c r="C27" s="51"/>
      <c r="D27" s="51"/>
      <c r="E27" s="51"/>
      <c r="F27" s="51"/>
      <c r="G27" s="51"/>
    </row>
    <row r="28" spans="1:7" s="52" customFormat="1" ht="15.6" hidden="1">
      <c r="A28" s="51"/>
      <c r="B28" s="51"/>
      <c r="C28" s="51"/>
      <c r="D28" s="51"/>
      <c r="E28" s="51"/>
      <c r="F28" s="51"/>
      <c r="G28" s="51"/>
    </row>
    <row r="29" spans="1:7" s="52" customFormat="1" ht="15.6" hidden="1">
      <c r="A29" s="51"/>
      <c r="B29" s="51"/>
      <c r="C29" s="51"/>
      <c r="D29" s="51"/>
      <c r="E29" s="51"/>
      <c r="F29" s="51"/>
      <c r="G29" s="51"/>
    </row>
    <row r="30" spans="1:7" s="52" customFormat="1" ht="15.6" hidden="1">
      <c r="A30" s="51"/>
      <c r="B30" s="51"/>
      <c r="C30" s="51"/>
      <c r="D30" s="51"/>
      <c r="E30" s="51"/>
      <c r="F30" s="51"/>
      <c r="G30" s="51"/>
    </row>
    <row r="31" spans="1:7" s="52" customFormat="1" ht="15.6" hidden="1">
      <c r="A31" s="51"/>
      <c r="B31" s="51"/>
      <c r="C31" s="51"/>
      <c r="D31" s="51"/>
      <c r="E31" s="51"/>
      <c r="F31" s="51"/>
      <c r="G31" s="51"/>
    </row>
    <row r="32" spans="1:7" s="52" customFormat="1" ht="15.6" hidden="1">
      <c r="A32" s="51"/>
      <c r="B32" s="51"/>
      <c r="C32" s="51"/>
      <c r="D32" s="51"/>
      <c r="E32" s="51"/>
      <c r="F32" s="51"/>
      <c r="G32" s="51"/>
    </row>
    <row r="33" spans="1:7" s="52" customFormat="1" ht="15.6" hidden="1">
      <c r="A33" s="51"/>
      <c r="B33" s="51"/>
      <c r="C33" s="51"/>
      <c r="D33" s="51"/>
      <c r="E33" s="51"/>
      <c r="F33" s="51"/>
      <c r="G33" s="51"/>
    </row>
    <row r="34" spans="1:7" s="52" customFormat="1" ht="15.6" hidden="1">
      <c r="A34" s="51"/>
      <c r="B34" s="51"/>
      <c r="C34" s="51"/>
      <c r="D34" s="51"/>
      <c r="E34" s="51"/>
      <c r="F34" s="51"/>
      <c r="G34" s="51"/>
    </row>
    <row r="35" spans="1:7" s="52" customFormat="1" ht="15.6" hidden="1">
      <c r="A35" s="51"/>
      <c r="B35" s="51"/>
      <c r="C35" s="51"/>
      <c r="D35" s="51"/>
      <c r="E35" s="51"/>
      <c r="F35" s="51"/>
      <c r="G35" s="51"/>
    </row>
    <row r="36" spans="1:7" ht="12.75">
      <c r="A36" s="53"/>
      <c r="B36" s="53"/>
      <c r="C36" s="53"/>
      <c r="D36" s="53"/>
      <c r="E36" s="53"/>
      <c r="F36" s="53"/>
      <c r="G36" s="53"/>
    </row>
    <row r="37" spans="1:7" ht="15.6">
      <c r="A37" s="193" t="s">
        <v>36</v>
      </c>
      <c r="B37" s="193"/>
      <c r="C37" s="193"/>
      <c r="D37" s="193"/>
      <c r="E37" s="193"/>
      <c r="F37" s="193"/>
      <c r="G37" s="193"/>
    </row>
    <row r="38" spans="1:7" ht="17.4">
      <c r="A38" s="194"/>
      <c r="B38" s="194"/>
      <c r="C38" s="194"/>
      <c r="D38" s="194"/>
      <c r="E38" s="194"/>
      <c r="F38" s="194"/>
      <c r="G38" s="194"/>
    </row>
  </sheetData>
  <mergeCells count="14">
    <mergeCell ref="A1:G1"/>
    <mergeCell ref="A2:G2"/>
    <mergeCell ref="A3:G3"/>
    <mergeCell ref="A6:A10"/>
    <mergeCell ref="B6:F6"/>
    <mergeCell ref="B10:F10"/>
    <mergeCell ref="A37:G37"/>
    <mergeCell ref="A38:G38"/>
    <mergeCell ref="A12:A16"/>
    <mergeCell ref="B12:F12"/>
    <mergeCell ref="B16:F16"/>
    <mergeCell ref="A19:A23"/>
    <mergeCell ref="B19:F19"/>
    <mergeCell ref="B23:F23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 topLeftCell="A31">
      <selection activeCell="B39" sqref="B39:B43"/>
    </sheetView>
  </sheetViews>
  <sheetFormatPr defaultColWidth="9.140625" defaultRowHeight="12.75"/>
  <cols>
    <col min="1" max="1" width="5.8515625" style="54" customWidth="1"/>
    <col min="2" max="2" width="30.8515625" style="54" customWidth="1"/>
    <col min="3" max="3" width="8.8515625" style="59" customWidth="1"/>
    <col min="4" max="4" width="10.8515625" style="59" customWidth="1"/>
    <col min="5" max="5" width="11.00390625" style="59" customWidth="1"/>
    <col min="6" max="6" width="13.28125" style="59" customWidth="1"/>
    <col min="7" max="7" width="18.00390625" style="59" customWidth="1"/>
    <col min="8" max="256" width="8.8515625" style="54" customWidth="1"/>
    <col min="257" max="257" width="5.8515625" style="54" customWidth="1"/>
    <col min="258" max="258" width="39.28125" style="54" customWidth="1"/>
    <col min="259" max="259" width="8.8515625" style="54" customWidth="1"/>
    <col min="260" max="260" width="8.140625" style="54" customWidth="1"/>
    <col min="261" max="261" width="11.00390625" style="54" customWidth="1"/>
    <col min="262" max="262" width="13.28125" style="54" customWidth="1"/>
    <col min="263" max="263" width="18.00390625" style="54" customWidth="1"/>
    <col min="264" max="512" width="8.8515625" style="54" customWidth="1"/>
    <col min="513" max="513" width="5.8515625" style="54" customWidth="1"/>
    <col min="514" max="514" width="39.28125" style="54" customWidth="1"/>
    <col min="515" max="515" width="8.8515625" style="54" customWidth="1"/>
    <col min="516" max="516" width="8.140625" style="54" customWidth="1"/>
    <col min="517" max="517" width="11.00390625" style="54" customWidth="1"/>
    <col min="518" max="518" width="13.28125" style="54" customWidth="1"/>
    <col min="519" max="519" width="18.00390625" style="54" customWidth="1"/>
    <col min="520" max="768" width="8.8515625" style="54" customWidth="1"/>
    <col min="769" max="769" width="5.8515625" style="54" customWidth="1"/>
    <col min="770" max="770" width="39.28125" style="54" customWidth="1"/>
    <col min="771" max="771" width="8.8515625" style="54" customWidth="1"/>
    <col min="772" max="772" width="8.140625" style="54" customWidth="1"/>
    <col min="773" max="773" width="11.00390625" style="54" customWidth="1"/>
    <col min="774" max="774" width="13.28125" style="54" customWidth="1"/>
    <col min="775" max="775" width="18.00390625" style="54" customWidth="1"/>
    <col min="776" max="1024" width="8.8515625" style="54" customWidth="1"/>
    <col min="1025" max="1025" width="5.8515625" style="54" customWidth="1"/>
    <col min="1026" max="1026" width="39.28125" style="54" customWidth="1"/>
    <col min="1027" max="1027" width="8.8515625" style="54" customWidth="1"/>
    <col min="1028" max="1028" width="8.140625" style="54" customWidth="1"/>
    <col min="1029" max="1029" width="11.00390625" style="54" customWidth="1"/>
    <col min="1030" max="1030" width="13.28125" style="54" customWidth="1"/>
    <col min="1031" max="1031" width="18.00390625" style="54" customWidth="1"/>
    <col min="1032" max="1280" width="8.8515625" style="54" customWidth="1"/>
    <col min="1281" max="1281" width="5.8515625" style="54" customWidth="1"/>
    <col min="1282" max="1282" width="39.28125" style="54" customWidth="1"/>
    <col min="1283" max="1283" width="8.8515625" style="54" customWidth="1"/>
    <col min="1284" max="1284" width="8.140625" style="54" customWidth="1"/>
    <col min="1285" max="1285" width="11.00390625" style="54" customWidth="1"/>
    <col min="1286" max="1286" width="13.28125" style="54" customWidth="1"/>
    <col min="1287" max="1287" width="18.00390625" style="54" customWidth="1"/>
    <col min="1288" max="1536" width="8.8515625" style="54" customWidth="1"/>
    <col min="1537" max="1537" width="5.8515625" style="54" customWidth="1"/>
    <col min="1538" max="1538" width="39.28125" style="54" customWidth="1"/>
    <col min="1539" max="1539" width="8.8515625" style="54" customWidth="1"/>
    <col min="1540" max="1540" width="8.140625" style="54" customWidth="1"/>
    <col min="1541" max="1541" width="11.00390625" style="54" customWidth="1"/>
    <col min="1542" max="1542" width="13.28125" style="54" customWidth="1"/>
    <col min="1543" max="1543" width="18.00390625" style="54" customWidth="1"/>
    <col min="1544" max="1792" width="8.8515625" style="54" customWidth="1"/>
    <col min="1793" max="1793" width="5.8515625" style="54" customWidth="1"/>
    <col min="1794" max="1794" width="39.28125" style="54" customWidth="1"/>
    <col min="1795" max="1795" width="8.8515625" style="54" customWidth="1"/>
    <col min="1796" max="1796" width="8.140625" style="54" customWidth="1"/>
    <col min="1797" max="1797" width="11.00390625" style="54" customWidth="1"/>
    <col min="1798" max="1798" width="13.28125" style="54" customWidth="1"/>
    <col min="1799" max="1799" width="18.00390625" style="54" customWidth="1"/>
    <col min="1800" max="2048" width="8.8515625" style="54" customWidth="1"/>
    <col min="2049" max="2049" width="5.8515625" style="54" customWidth="1"/>
    <col min="2050" max="2050" width="39.28125" style="54" customWidth="1"/>
    <col min="2051" max="2051" width="8.8515625" style="54" customWidth="1"/>
    <col min="2052" max="2052" width="8.140625" style="54" customWidth="1"/>
    <col min="2053" max="2053" width="11.00390625" style="54" customWidth="1"/>
    <col min="2054" max="2054" width="13.28125" style="54" customWidth="1"/>
    <col min="2055" max="2055" width="18.00390625" style="54" customWidth="1"/>
    <col min="2056" max="2304" width="8.8515625" style="54" customWidth="1"/>
    <col min="2305" max="2305" width="5.8515625" style="54" customWidth="1"/>
    <col min="2306" max="2306" width="39.28125" style="54" customWidth="1"/>
    <col min="2307" max="2307" width="8.8515625" style="54" customWidth="1"/>
    <col min="2308" max="2308" width="8.140625" style="54" customWidth="1"/>
    <col min="2309" max="2309" width="11.00390625" style="54" customWidth="1"/>
    <col min="2310" max="2310" width="13.28125" style="54" customWidth="1"/>
    <col min="2311" max="2311" width="18.00390625" style="54" customWidth="1"/>
    <col min="2312" max="2560" width="8.8515625" style="54" customWidth="1"/>
    <col min="2561" max="2561" width="5.8515625" style="54" customWidth="1"/>
    <col min="2562" max="2562" width="39.28125" style="54" customWidth="1"/>
    <col min="2563" max="2563" width="8.8515625" style="54" customWidth="1"/>
    <col min="2564" max="2564" width="8.140625" style="54" customWidth="1"/>
    <col min="2565" max="2565" width="11.00390625" style="54" customWidth="1"/>
    <col min="2566" max="2566" width="13.28125" style="54" customWidth="1"/>
    <col min="2567" max="2567" width="18.00390625" style="54" customWidth="1"/>
    <col min="2568" max="2816" width="8.8515625" style="54" customWidth="1"/>
    <col min="2817" max="2817" width="5.8515625" style="54" customWidth="1"/>
    <col min="2818" max="2818" width="39.28125" style="54" customWidth="1"/>
    <col min="2819" max="2819" width="8.8515625" style="54" customWidth="1"/>
    <col min="2820" max="2820" width="8.140625" style="54" customWidth="1"/>
    <col min="2821" max="2821" width="11.00390625" style="54" customWidth="1"/>
    <col min="2822" max="2822" width="13.28125" style="54" customWidth="1"/>
    <col min="2823" max="2823" width="18.00390625" style="54" customWidth="1"/>
    <col min="2824" max="3072" width="8.8515625" style="54" customWidth="1"/>
    <col min="3073" max="3073" width="5.8515625" style="54" customWidth="1"/>
    <col min="3074" max="3074" width="39.28125" style="54" customWidth="1"/>
    <col min="3075" max="3075" width="8.8515625" style="54" customWidth="1"/>
    <col min="3076" max="3076" width="8.140625" style="54" customWidth="1"/>
    <col min="3077" max="3077" width="11.00390625" style="54" customWidth="1"/>
    <col min="3078" max="3078" width="13.28125" style="54" customWidth="1"/>
    <col min="3079" max="3079" width="18.00390625" style="54" customWidth="1"/>
    <col min="3080" max="3328" width="8.8515625" style="54" customWidth="1"/>
    <col min="3329" max="3329" width="5.8515625" style="54" customWidth="1"/>
    <col min="3330" max="3330" width="39.28125" style="54" customWidth="1"/>
    <col min="3331" max="3331" width="8.8515625" style="54" customWidth="1"/>
    <col min="3332" max="3332" width="8.140625" style="54" customWidth="1"/>
    <col min="3333" max="3333" width="11.00390625" style="54" customWidth="1"/>
    <col min="3334" max="3334" width="13.28125" style="54" customWidth="1"/>
    <col min="3335" max="3335" width="18.00390625" style="54" customWidth="1"/>
    <col min="3336" max="3584" width="8.8515625" style="54" customWidth="1"/>
    <col min="3585" max="3585" width="5.8515625" style="54" customWidth="1"/>
    <col min="3586" max="3586" width="39.28125" style="54" customWidth="1"/>
    <col min="3587" max="3587" width="8.8515625" style="54" customWidth="1"/>
    <col min="3588" max="3588" width="8.140625" style="54" customWidth="1"/>
    <col min="3589" max="3589" width="11.00390625" style="54" customWidth="1"/>
    <col min="3590" max="3590" width="13.28125" style="54" customWidth="1"/>
    <col min="3591" max="3591" width="18.00390625" style="54" customWidth="1"/>
    <col min="3592" max="3840" width="8.8515625" style="54" customWidth="1"/>
    <col min="3841" max="3841" width="5.8515625" style="54" customWidth="1"/>
    <col min="3842" max="3842" width="39.28125" style="54" customWidth="1"/>
    <col min="3843" max="3843" width="8.8515625" style="54" customWidth="1"/>
    <col min="3844" max="3844" width="8.140625" style="54" customWidth="1"/>
    <col min="3845" max="3845" width="11.00390625" style="54" customWidth="1"/>
    <col min="3846" max="3846" width="13.28125" style="54" customWidth="1"/>
    <col min="3847" max="3847" width="18.00390625" style="54" customWidth="1"/>
    <col min="3848" max="4096" width="8.8515625" style="54" customWidth="1"/>
    <col min="4097" max="4097" width="5.8515625" style="54" customWidth="1"/>
    <col min="4098" max="4098" width="39.28125" style="54" customWidth="1"/>
    <col min="4099" max="4099" width="8.8515625" style="54" customWidth="1"/>
    <col min="4100" max="4100" width="8.140625" style="54" customWidth="1"/>
    <col min="4101" max="4101" width="11.00390625" style="54" customWidth="1"/>
    <col min="4102" max="4102" width="13.28125" style="54" customWidth="1"/>
    <col min="4103" max="4103" width="18.00390625" style="54" customWidth="1"/>
    <col min="4104" max="4352" width="8.8515625" style="54" customWidth="1"/>
    <col min="4353" max="4353" width="5.8515625" style="54" customWidth="1"/>
    <col min="4354" max="4354" width="39.28125" style="54" customWidth="1"/>
    <col min="4355" max="4355" width="8.8515625" style="54" customWidth="1"/>
    <col min="4356" max="4356" width="8.140625" style="54" customWidth="1"/>
    <col min="4357" max="4357" width="11.00390625" style="54" customWidth="1"/>
    <col min="4358" max="4358" width="13.28125" style="54" customWidth="1"/>
    <col min="4359" max="4359" width="18.00390625" style="54" customWidth="1"/>
    <col min="4360" max="4608" width="8.8515625" style="54" customWidth="1"/>
    <col min="4609" max="4609" width="5.8515625" style="54" customWidth="1"/>
    <col min="4610" max="4610" width="39.28125" style="54" customWidth="1"/>
    <col min="4611" max="4611" width="8.8515625" style="54" customWidth="1"/>
    <col min="4612" max="4612" width="8.140625" style="54" customWidth="1"/>
    <col min="4613" max="4613" width="11.00390625" style="54" customWidth="1"/>
    <col min="4614" max="4614" width="13.28125" style="54" customWidth="1"/>
    <col min="4615" max="4615" width="18.00390625" style="54" customWidth="1"/>
    <col min="4616" max="4864" width="8.8515625" style="54" customWidth="1"/>
    <col min="4865" max="4865" width="5.8515625" style="54" customWidth="1"/>
    <col min="4866" max="4866" width="39.28125" style="54" customWidth="1"/>
    <col min="4867" max="4867" width="8.8515625" style="54" customWidth="1"/>
    <col min="4868" max="4868" width="8.140625" style="54" customWidth="1"/>
    <col min="4869" max="4869" width="11.00390625" style="54" customWidth="1"/>
    <col min="4870" max="4870" width="13.28125" style="54" customWidth="1"/>
    <col min="4871" max="4871" width="18.00390625" style="54" customWidth="1"/>
    <col min="4872" max="5120" width="8.8515625" style="54" customWidth="1"/>
    <col min="5121" max="5121" width="5.8515625" style="54" customWidth="1"/>
    <col min="5122" max="5122" width="39.28125" style="54" customWidth="1"/>
    <col min="5123" max="5123" width="8.8515625" style="54" customWidth="1"/>
    <col min="5124" max="5124" width="8.140625" style="54" customWidth="1"/>
    <col min="5125" max="5125" width="11.00390625" style="54" customWidth="1"/>
    <col min="5126" max="5126" width="13.28125" style="54" customWidth="1"/>
    <col min="5127" max="5127" width="18.00390625" style="54" customWidth="1"/>
    <col min="5128" max="5376" width="8.8515625" style="54" customWidth="1"/>
    <col min="5377" max="5377" width="5.8515625" style="54" customWidth="1"/>
    <col min="5378" max="5378" width="39.28125" style="54" customWidth="1"/>
    <col min="5379" max="5379" width="8.8515625" style="54" customWidth="1"/>
    <col min="5380" max="5380" width="8.140625" style="54" customWidth="1"/>
    <col min="5381" max="5381" width="11.00390625" style="54" customWidth="1"/>
    <col min="5382" max="5382" width="13.28125" style="54" customWidth="1"/>
    <col min="5383" max="5383" width="18.00390625" style="54" customWidth="1"/>
    <col min="5384" max="5632" width="8.8515625" style="54" customWidth="1"/>
    <col min="5633" max="5633" width="5.8515625" style="54" customWidth="1"/>
    <col min="5634" max="5634" width="39.28125" style="54" customWidth="1"/>
    <col min="5635" max="5635" width="8.8515625" style="54" customWidth="1"/>
    <col min="5636" max="5636" width="8.140625" style="54" customWidth="1"/>
    <col min="5637" max="5637" width="11.00390625" style="54" customWidth="1"/>
    <col min="5638" max="5638" width="13.28125" style="54" customWidth="1"/>
    <col min="5639" max="5639" width="18.00390625" style="54" customWidth="1"/>
    <col min="5640" max="5888" width="8.8515625" style="54" customWidth="1"/>
    <col min="5889" max="5889" width="5.8515625" style="54" customWidth="1"/>
    <col min="5890" max="5890" width="39.28125" style="54" customWidth="1"/>
    <col min="5891" max="5891" width="8.8515625" style="54" customWidth="1"/>
    <col min="5892" max="5892" width="8.140625" style="54" customWidth="1"/>
    <col min="5893" max="5893" width="11.00390625" style="54" customWidth="1"/>
    <col min="5894" max="5894" width="13.28125" style="54" customWidth="1"/>
    <col min="5895" max="5895" width="18.00390625" style="54" customWidth="1"/>
    <col min="5896" max="6144" width="8.8515625" style="54" customWidth="1"/>
    <col min="6145" max="6145" width="5.8515625" style="54" customWidth="1"/>
    <col min="6146" max="6146" width="39.28125" style="54" customWidth="1"/>
    <col min="6147" max="6147" width="8.8515625" style="54" customWidth="1"/>
    <col min="6148" max="6148" width="8.140625" style="54" customWidth="1"/>
    <col min="6149" max="6149" width="11.00390625" style="54" customWidth="1"/>
    <col min="6150" max="6150" width="13.28125" style="54" customWidth="1"/>
    <col min="6151" max="6151" width="18.00390625" style="54" customWidth="1"/>
    <col min="6152" max="6400" width="8.8515625" style="54" customWidth="1"/>
    <col min="6401" max="6401" width="5.8515625" style="54" customWidth="1"/>
    <col min="6402" max="6402" width="39.28125" style="54" customWidth="1"/>
    <col min="6403" max="6403" width="8.8515625" style="54" customWidth="1"/>
    <col min="6404" max="6404" width="8.140625" style="54" customWidth="1"/>
    <col min="6405" max="6405" width="11.00390625" style="54" customWidth="1"/>
    <col min="6406" max="6406" width="13.28125" style="54" customWidth="1"/>
    <col min="6407" max="6407" width="18.00390625" style="54" customWidth="1"/>
    <col min="6408" max="6656" width="8.8515625" style="54" customWidth="1"/>
    <col min="6657" max="6657" width="5.8515625" style="54" customWidth="1"/>
    <col min="6658" max="6658" width="39.28125" style="54" customWidth="1"/>
    <col min="6659" max="6659" width="8.8515625" style="54" customWidth="1"/>
    <col min="6660" max="6660" width="8.140625" style="54" customWidth="1"/>
    <col min="6661" max="6661" width="11.00390625" style="54" customWidth="1"/>
    <col min="6662" max="6662" width="13.28125" style="54" customWidth="1"/>
    <col min="6663" max="6663" width="18.00390625" style="54" customWidth="1"/>
    <col min="6664" max="6912" width="8.8515625" style="54" customWidth="1"/>
    <col min="6913" max="6913" width="5.8515625" style="54" customWidth="1"/>
    <col min="6914" max="6914" width="39.28125" style="54" customWidth="1"/>
    <col min="6915" max="6915" width="8.8515625" style="54" customWidth="1"/>
    <col min="6916" max="6916" width="8.140625" style="54" customWidth="1"/>
    <col min="6917" max="6917" width="11.00390625" style="54" customWidth="1"/>
    <col min="6918" max="6918" width="13.28125" style="54" customWidth="1"/>
    <col min="6919" max="6919" width="18.00390625" style="54" customWidth="1"/>
    <col min="6920" max="7168" width="8.8515625" style="54" customWidth="1"/>
    <col min="7169" max="7169" width="5.8515625" style="54" customWidth="1"/>
    <col min="7170" max="7170" width="39.28125" style="54" customWidth="1"/>
    <col min="7171" max="7171" width="8.8515625" style="54" customWidth="1"/>
    <col min="7172" max="7172" width="8.140625" style="54" customWidth="1"/>
    <col min="7173" max="7173" width="11.00390625" style="54" customWidth="1"/>
    <col min="7174" max="7174" width="13.28125" style="54" customWidth="1"/>
    <col min="7175" max="7175" width="18.00390625" style="54" customWidth="1"/>
    <col min="7176" max="7424" width="8.8515625" style="54" customWidth="1"/>
    <col min="7425" max="7425" width="5.8515625" style="54" customWidth="1"/>
    <col min="7426" max="7426" width="39.28125" style="54" customWidth="1"/>
    <col min="7427" max="7427" width="8.8515625" style="54" customWidth="1"/>
    <col min="7428" max="7428" width="8.140625" style="54" customWidth="1"/>
    <col min="7429" max="7429" width="11.00390625" style="54" customWidth="1"/>
    <col min="7430" max="7430" width="13.28125" style="54" customWidth="1"/>
    <col min="7431" max="7431" width="18.00390625" style="54" customWidth="1"/>
    <col min="7432" max="7680" width="8.8515625" style="54" customWidth="1"/>
    <col min="7681" max="7681" width="5.8515625" style="54" customWidth="1"/>
    <col min="7682" max="7682" width="39.28125" style="54" customWidth="1"/>
    <col min="7683" max="7683" width="8.8515625" style="54" customWidth="1"/>
    <col min="7684" max="7684" width="8.140625" style="54" customWidth="1"/>
    <col min="7685" max="7685" width="11.00390625" style="54" customWidth="1"/>
    <col min="7686" max="7686" width="13.28125" style="54" customWidth="1"/>
    <col min="7687" max="7687" width="18.00390625" style="54" customWidth="1"/>
    <col min="7688" max="7936" width="8.8515625" style="54" customWidth="1"/>
    <col min="7937" max="7937" width="5.8515625" style="54" customWidth="1"/>
    <col min="7938" max="7938" width="39.28125" style="54" customWidth="1"/>
    <col min="7939" max="7939" width="8.8515625" style="54" customWidth="1"/>
    <col min="7940" max="7940" width="8.140625" style="54" customWidth="1"/>
    <col min="7941" max="7941" width="11.00390625" style="54" customWidth="1"/>
    <col min="7942" max="7942" width="13.28125" style="54" customWidth="1"/>
    <col min="7943" max="7943" width="18.00390625" style="54" customWidth="1"/>
    <col min="7944" max="8192" width="8.8515625" style="54" customWidth="1"/>
    <col min="8193" max="8193" width="5.8515625" style="54" customWidth="1"/>
    <col min="8194" max="8194" width="39.28125" style="54" customWidth="1"/>
    <col min="8195" max="8195" width="8.8515625" style="54" customWidth="1"/>
    <col min="8196" max="8196" width="8.140625" style="54" customWidth="1"/>
    <col min="8197" max="8197" width="11.00390625" style="54" customWidth="1"/>
    <col min="8198" max="8198" width="13.28125" style="54" customWidth="1"/>
    <col min="8199" max="8199" width="18.00390625" style="54" customWidth="1"/>
    <col min="8200" max="8448" width="8.8515625" style="54" customWidth="1"/>
    <col min="8449" max="8449" width="5.8515625" style="54" customWidth="1"/>
    <col min="8450" max="8450" width="39.28125" style="54" customWidth="1"/>
    <col min="8451" max="8451" width="8.8515625" style="54" customWidth="1"/>
    <col min="8452" max="8452" width="8.140625" style="54" customWidth="1"/>
    <col min="8453" max="8453" width="11.00390625" style="54" customWidth="1"/>
    <col min="8454" max="8454" width="13.28125" style="54" customWidth="1"/>
    <col min="8455" max="8455" width="18.00390625" style="54" customWidth="1"/>
    <col min="8456" max="8704" width="8.8515625" style="54" customWidth="1"/>
    <col min="8705" max="8705" width="5.8515625" style="54" customWidth="1"/>
    <col min="8706" max="8706" width="39.28125" style="54" customWidth="1"/>
    <col min="8707" max="8707" width="8.8515625" style="54" customWidth="1"/>
    <col min="8708" max="8708" width="8.140625" style="54" customWidth="1"/>
    <col min="8709" max="8709" width="11.00390625" style="54" customWidth="1"/>
    <col min="8710" max="8710" width="13.28125" style="54" customWidth="1"/>
    <col min="8711" max="8711" width="18.00390625" style="54" customWidth="1"/>
    <col min="8712" max="8960" width="8.8515625" style="54" customWidth="1"/>
    <col min="8961" max="8961" width="5.8515625" style="54" customWidth="1"/>
    <col min="8962" max="8962" width="39.28125" style="54" customWidth="1"/>
    <col min="8963" max="8963" width="8.8515625" style="54" customWidth="1"/>
    <col min="8964" max="8964" width="8.140625" style="54" customWidth="1"/>
    <col min="8965" max="8965" width="11.00390625" style="54" customWidth="1"/>
    <col min="8966" max="8966" width="13.28125" style="54" customWidth="1"/>
    <col min="8967" max="8967" width="18.00390625" style="54" customWidth="1"/>
    <col min="8968" max="9216" width="8.8515625" style="54" customWidth="1"/>
    <col min="9217" max="9217" width="5.8515625" style="54" customWidth="1"/>
    <col min="9218" max="9218" width="39.28125" style="54" customWidth="1"/>
    <col min="9219" max="9219" width="8.8515625" style="54" customWidth="1"/>
    <col min="9220" max="9220" width="8.140625" style="54" customWidth="1"/>
    <col min="9221" max="9221" width="11.00390625" style="54" customWidth="1"/>
    <col min="9222" max="9222" width="13.28125" style="54" customWidth="1"/>
    <col min="9223" max="9223" width="18.00390625" style="54" customWidth="1"/>
    <col min="9224" max="9472" width="8.8515625" style="54" customWidth="1"/>
    <col min="9473" max="9473" width="5.8515625" style="54" customWidth="1"/>
    <col min="9474" max="9474" width="39.28125" style="54" customWidth="1"/>
    <col min="9475" max="9475" width="8.8515625" style="54" customWidth="1"/>
    <col min="9476" max="9476" width="8.140625" style="54" customWidth="1"/>
    <col min="9477" max="9477" width="11.00390625" style="54" customWidth="1"/>
    <col min="9478" max="9478" width="13.28125" style="54" customWidth="1"/>
    <col min="9479" max="9479" width="18.00390625" style="54" customWidth="1"/>
    <col min="9480" max="9728" width="8.8515625" style="54" customWidth="1"/>
    <col min="9729" max="9729" width="5.8515625" style="54" customWidth="1"/>
    <col min="9730" max="9730" width="39.28125" style="54" customWidth="1"/>
    <col min="9731" max="9731" width="8.8515625" style="54" customWidth="1"/>
    <col min="9732" max="9732" width="8.140625" style="54" customWidth="1"/>
    <col min="9733" max="9733" width="11.00390625" style="54" customWidth="1"/>
    <col min="9734" max="9734" width="13.28125" style="54" customWidth="1"/>
    <col min="9735" max="9735" width="18.00390625" style="54" customWidth="1"/>
    <col min="9736" max="9984" width="8.8515625" style="54" customWidth="1"/>
    <col min="9985" max="9985" width="5.8515625" style="54" customWidth="1"/>
    <col min="9986" max="9986" width="39.28125" style="54" customWidth="1"/>
    <col min="9987" max="9987" width="8.8515625" style="54" customWidth="1"/>
    <col min="9988" max="9988" width="8.140625" style="54" customWidth="1"/>
    <col min="9989" max="9989" width="11.00390625" style="54" customWidth="1"/>
    <col min="9990" max="9990" width="13.28125" style="54" customWidth="1"/>
    <col min="9991" max="9991" width="18.00390625" style="54" customWidth="1"/>
    <col min="9992" max="10240" width="8.8515625" style="54" customWidth="1"/>
    <col min="10241" max="10241" width="5.8515625" style="54" customWidth="1"/>
    <col min="10242" max="10242" width="39.28125" style="54" customWidth="1"/>
    <col min="10243" max="10243" width="8.8515625" style="54" customWidth="1"/>
    <col min="10244" max="10244" width="8.140625" style="54" customWidth="1"/>
    <col min="10245" max="10245" width="11.00390625" style="54" customWidth="1"/>
    <col min="10246" max="10246" width="13.28125" style="54" customWidth="1"/>
    <col min="10247" max="10247" width="18.00390625" style="54" customWidth="1"/>
    <col min="10248" max="10496" width="8.8515625" style="54" customWidth="1"/>
    <col min="10497" max="10497" width="5.8515625" style="54" customWidth="1"/>
    <col min="10498" max="10498" width="39.28125" style="54" customWidth="1"/>
    <col min="10499" max="10499" width="8.8515625" style="54" customWidth="1"/>
    <col min="10500" max="10500" width="8.140625" style="54" customWidth="1"/>
    <col min="10501" max="10501" width="11.00390625" style="54" customWidth="1"/>
    <col min="10502" max="10502" width="13.28125" style="54" customWidth="1"/>
    <col min="10503" max="10503" width="18.00390625" style="54" customWidth="1"/>
    <col min="10504" max="10752" width="8.8515625" style="54" customWidth="1"/>
    <col min="10753" max="10753" width="5.8515625" style="54" customWidth="1"/>
    <col min="10754" max="10754" width="39.28125" style="54" customWidth="1"/>
    <col min="10755" max="10755" width="8.8515625" style="54" customWidth="1"/>
    <col min="10756" max="10756" width="8.140625" style="54" customWidth="1"/>
    <col min="10757" max="10757" width="11.00390625" style="54" customWidth="1"/>
    <col min="10758" max="10758" width="13.28125" style="54" customWidth="1"/>
    <col min="10759" max="10759" width="18.00390625" style="54" customWidth="1"/>
    <col min="10760" max="11008" width="8.8515625" style="54" customWidth="1"/>
    <col min="11009" max="11009" width="5.8515625" style="54" customWidth="1"/>
    <col min="11010" max="11010" width="39.28125" style="54" customWidth="1"/>
    <col min="11011" max="11011" width="8.8515625" style="54" customWidth="1"/>
    <col min="11012" max="11012" width="8.140625" style="54" customWidth="1"/>
    <col min="11013" max="11013" width="11.00390625" style="54" customWidth="1"/>
    <col min="11014" max="11014" width="13.28125" style="54" customWidth="1"/>
    <col min="11015" max="11015" width="18.00390625" style="54" customWidth="1"/>
    <col min="11016" max="11264" width="8.8515625" style="54" customWidth="1"/>
    <col min="11265" max="11265" width="5.8515625" style="54" customWidth="1"/>
    <col min="11266" max="11266" width="39.28125" style="54" customWidth="1"/>
    <col min="11267" max="11267" width="8.8515625" style="54" customWidth="1"/>
    <col min="11268" max="11268" width="8.140625" style="54" customWidth="1"/>
    <col min="11269" max="11269" width="11.00390625" style="54" customWidth="1"/>
    <col min="11270" max="11270" width="13.28125" style="54" customWidth="1"/>
    <col min="11271" max="11271" width="18.00390625" style="54" customWidth="1"/>
    <col min="11272" max="11520" width="8.8515625" style="54" customWidth="1"/>
    <col min="11521" max="11521" width="5.8515625" style="54" customWidth="1"/>
    <col min="11522" max="11522" width="39.28125" style="54" customWidth="1"/>
    <col min="11523" max="11523" width="8.8515625" style="54" customWidth="1"/>
    <col min="11524" max="11524" width="8.140625" style="54" customWidth="1"/>
    <col min="11525" max="11525" width="11.00390625" style="54" customWidth="1"/>
    <col min="11526" max="11526" width="13.28125" style="54" customWidth="1"/>
    <col min="11527" max="11527" width="18.00390625" style="54" customWidth="1"/>
    <col min="11528" max="11776" width="8.8515625" style="54" customWidth="1"/>
    <col min="11777" max="11777" width="5.8515625" style="54" customWidth="1"/>
    <col min="11778" max="11778" width="39.28125" style="54" customWidth="1"/>
    <col min="11779" max="11779" width="8.8515625" style="54" customWidth="1"/>
    <col min="11780" max="11780" width="8.140625" style="54" customWidth="1"/>
    <col min="11781" max="11781" width="11.00390625" style="54" customWidth="1"/>
    <col min="11782" max="11782" width="13.28125" style="54" customWidth="1"/>
    <col min="11783" max="11783" width="18.00390625" style="54" customWidth="1"/>
    <col min="11784" max="12032" width="8.8515625" style="54" customWidth="1"/>
    <col min="12033" max="12033" width="5.8515625" style="54" customWidth="1"/>
    <col min="12034" max="12034" width="39.28125" style="54" customWidth="1"/>
    <col min="12035" max="12035" width="8.8515625" style="54" customWidth="1"/>
    <col min="12036" max="12036" width="8.140625" style="54" customWidth="1"/>
    <col min="12037" max="12037" width="11.00390625" style="54" customWidth="1"/>
    <col min="12038" max="12038" width="13.28125" style="54" customWidth="1"/>
    <col min="12039" max="12039" width="18.00390625" style="54" customWidth="1"/>
    <col min="12040" max="12288" width="8.8515625" style="54" customWidth="1"/>
    <col min="12289" max="12289" width="5.8515625" style="54" customWidth="1"/>
    <col min="12290" max="12290" width="39.28125" style="54" customWidth="1"/>
    <col min="12291" max="12291" width="8.8515625" style="54" customWidth="1"/>
    <col min="12292" max="12292" width="8.140625" style="54" customWidth="1"/>
    <col min="12293" max="12293" width="11.00390625" style="54" customWidth="1"/>
    <col min="12294" max="12294" width="13.28125" style="54" customWidth="1"/>
    <col min="12295" max="12295" width="18.00390625" style="54" customWidth="1"/>
    <col min="12296" max="12544" width="8.8515625" style="54" customWidth="1"/>
    <col min="12545" max="12545" width="5.8515625" style="54" customWidth="1"/>
    <col min="12546" max="12546" width="39.28125" style="54" customWidth="1"/>
    <col min="12547" max="12547" width="8.8515625" style="54" customWidth="1"/>
    <col min="12548" max="12548" width="8.140625" style="54" customWidth="1"/>
    <col min="12549" max="12549" width="11.00390625" style="54" customWidth="1"/>
    <col min="12550" max="12550" width="13.28125" style="54" customWidth="1"/>
    <col min="12551" max="12551" width="18.00390625" style="54" customWidth="1"/>
    <col min="12552" max="12800" width="8.8515625" style="54" customWidth="1"/>
    <col min="12801" max="12801" width="5.8515625" style="54" customWidth="1"/>
    <col min="12802" max="12802" width="39.28125" style="54" customWidth="1"/>
    <col min="12803" max="12803" width="8.8515625" style="54" customWidth="1"/>
    <col min="12804" max="12804" width="8.140625" style="54" customWidth="1"/>
    <col min="12805" max="12805" width="11.00390625" style="54" customWidth="1"/>
    <col min="12806" max="12806" width="13.28125" style="54" customWidth="1"/>
    <col min="12807" max="12807" width="18.00390625" style="54" customWidth="1"/>
    <col min="12808" max="13056" width="8.8515625" style="54" customWidth="1"/>
    <col min="13057" max="13057" width="5.8515625" style="54" customWidth="1"/>
    <col min="13058" max="13058" width="39.28125" style="54" customWidth="1"/>
    <col min="13059" max="13059" width="8.8515625" style="54" customWidth="1"/>
    <col min="13060" max="13060" width="8.140625" style="54" customWidth="1"/>
    <col min="13061" max="13061" width="11.00390625" style="54" customWidth="1"/>
    <col min="13062" max="13062" width="13.28125" style="54" customWidth="1"/>
    <col min="13063" max="13063" width="18.00390625" style="54" customWidth="1"/>
    <col min="13064" max="13312" width="8.8515625" style="54" customWidth="1"/>
    <col min="13313" max="13313" width="5.8515625" style="54" customWidth="1"/>
    <col min="13314" max="13314" width="39.28125" style="54" customWidth="1"/>
    <col min="13315" max="13315" width="8.8515625" style="54" customWidth="1"/>
    <col min="13316" max="13316" width="8.140625" style="54" customWidth="1"/>
    <col min="13317" max="13317" width="11.00390625" style="54" customWidth="1"/>
    <col min="13318" max="13318" width="13.28125" style="54" customWidth="1"/>
    <col min="13319" max="13319" width="18.00390625" style="54" customWidth="1"/>
    <col min="13320" max="13568" width="8.8515625" style="54" customWidth="1"/>
    <col min="13569" max="13569" width="5.8515625" style="54" customWidth="1"/>
    <col min="13570" max="13570" width="39.28125" style="54" customWidth="1"/>
    <col min="13571" max="13571" width="8.8515625" style="54" customWidth="1"/>
    <col min="13572" max="13572" width="8.140625" style="54" customWidth="1"/>
    <col min="13573" max="13573" width="11.00390625" style="54" customWidth="1"/>
    <col min="13574" max="13574" width="13.28125" style="54" customWidth="1"/>
    <col min="13575" max="13575" width="18.00390625" style="54" customWidth="1"/>
    <col min="13576" max="13824" width="8.8515625" style="54" customWidth="1"/>
    <col min="13825" max="13825" width="5.8515625" style="54" customWidth="1"/>
    <col min="13826" max="13826" width="39.28125" style="54" customWidth="1"/>
    <col min="13827" max="13827" width="8.8515625" style="54" customWidth="1"/>
    <col min="13828" max="13828" width="8.140625" style="54" customWidth="1"/>
    <col min="13829" max="13829" width="11.00390625" style="54" customWidth="1"/>
    <col min="13830" max="13830" width="13.28125" style="54" customWidth="1"/>
    <col min="13831" max="13831" width="18.00390625" style="54" customWidth="1"/>
    <col min="13832" max="14080" width="8.8515625" style="54" customWidth="1"/>
    <col min="14081" max="14081" width="5.8515625" style="54" customWidth="1"/>
    <col min="14082" max="14082" width="39.28125" style="54" customWidth="1"/>
    <col min="14083" max="14083" width="8.8515625" style="54" customWidth="1"/>
    <col min="14084" max="14084" width="8.140625" style="54" customWidth="1"/>
    <col min="14085" max="14085" width="11.00390625" style="54" customWidth="1"/>
    <col min="14086" max="14086" width="13.28125" style="54" customWidth="1"/>
    <col min="14087" max="14087" width="18.00390625" style="54" customWidth="1"/>
    <col min="14088" max="14336" width="8.8515625" style="54" customWidth="1"/>
    <col min="14337" max="14337" width="5.8515625" style="54" customWidth="1"/>
    <col min="14338" max="14338" width="39.28125" style="54" customWidth="1"/>
    <col min="14339" max="14339" width="8.8515625" style="54" customWidth="1"/>
    <col min="14340" max="14340" width="8.140625" style="54" customWidth="1"/>
    <col min="14341" max="14341" width="11.00390625" style="54" customWidth="1"/>
    <col min="14342" max="14342" width="13.28125" style="54" customWidth="1"/>
    <col min="14343" max="14343" width="18.00390625" style="54" customWidth="1"/>
    <col min="14344" max="14592" width="8.8515625" style="54" customWidth="1"/>
    <col min="14593" max="14593" width="5.8515625" style="54" customWidth="1"/>
    <col min="14594" max="14594" width="39.28125" style="54" customWidth="1"/>
    <col min="14595" max="14595" width="8.8515625" style="54" customWidth="1"/>
    <col min="14596" max="14596" width="8.140625" style="54" customWidth="1"/>
    <col min="14597" max="14597" width="11.00390625" style="54" customWidth="1"/>
    <col min="14598" max="14598" width="13.28125" style="54" customWidth="1"/>
    <col min="14599" max="14599" width="18.00390625" style="54" customWidth="1"/>
    <col min="14600" max="14848" width="8.8515625" style="54" customWidth="1"/>
    <col min="14849" max="14849" width="5.8515625" style="54" customWidth="1"/>
    <col min="14850" max="14850" width="39.28125" style="54" customWidth="1"/>
    <col min="14851" max="14851" width="8.8515625" style="54" customWidth="1"/>
    <col min="14852" max="14852" width="8.140625" style="54" customWidth="1"/>
    <col min="14853" max="14853" width="11.00390625" style="54" customWidth="1"/>
    <col min="14854" max="14854" width="13.28125" style="54" customWidth="1"/>
    <col min="14855" max="14855" width="18.00390625" style="54" customWidth="1"/>
    <col min="14856" max="15104" width="8.8515625" style="54" customWidth="1"/>
    <col min="15105" max="15105" width="5.8515625" style="54" customWidth="1"/>
    <col min="15106" max="15106" width="39.28125" style="54" customWidth="1"/>
    <col min="15107" max="15107" width="8.8515625" style="54" customWidth="1"/>
    <col min="15108" max="15108" width="8.140625" style="54" customWidth="1"/>
    <col min="15109" max="15109" width="11.00390625" style="54" customWidth="1"/>
    <col min="15110" max="15110" width="13.28125" style="54" customWidth="1"/>
    <col min="15111" max="15111" width="18.00390625" style="54" customWidth="1"/>
    <col min="15112" max="15360" width="8.8515625" style="54" customWidth="1"/>
    <col min="15361" max="15361" width="5.8515625" style="54" customWidth="1"/>
    <col min="15362" max="15362" width="39.28125" style="54" customWidth="1"/>
    <col min="15363" max="15363" width="8.8515625" style="54" customWidth="1"/>
    <col min="15364" max="15364" width="8.140625" style="54" customWidth="1"/>
    <col min="15365" max="15365" width="11.00390625" style="54" customWidth="1"/>
    <col min="15366" max="15366" width="13.28125" style="54" customWidth="1"/>
    <col min="15367" max="15367" width="18.00390625" style="54" customWidth="1"/>
    <col min="15368" max="15616" width="8.8515625" style="54" customWidth="1"/>
    <col min="15617" max="15617" width="5.8515625" style="54" customWidth="1"/>
    <col min="15618" max="15618" width="39.28125" style="54" customWidth="1"/>
    <col min="15619" max="15619" width="8.8515625" style="54" customWidth="1"/>
    <col min="15620" max="15620" width="8.140625" style="54" customWidth="1"/>
    <col min="15621" max="15621" width="11.00390625" style="54" customWidth="1"/>
    <col min="15622" max="15622" width="13.28125" style="54" customWidth="1"/>
    <col min="15623" max="15623" width="18.00390625" style="54" customWidth="1"/>
    <col min="15624" max="15872" width="8.8515625" style="54" customWidth="1"/>
    <col min="15873" max="15873" width="5.8515625" style="54" customWidth="1"/>
    <col min="15874" max="15874" width="39.28125" style="54" customWidth="1"/>
    <col min="15875" max="15875" width="8.8515625" style="54" customWidth="1"/>
    <col min="15876" max="15876" width="8.140625" style="54" customWidth="1"/>
    <col min="15877" max="15877" width="11.00390625" style="54" customWidth="1"/>
    <col min="15878" max="15878" width="13.28125" style="54" customWidth="1"/>
    <col min="15879" max="15879" width="18.00390625" style="54" customWidth="1"/>
    <col min="15880" max="16128" width="8.8515625" style="54" customWidth="1"/>
    <col min="16129" max="16129" width="5.8515625" style="54" customWidth="1"/>
    <col min="16130" max="16130" width="39.28125" style="54" customWidth="1"/>
    <col min="16131" max="16131" width="8.8515625" style="54" customWidth="1"/>
    <col min="16132" max="16132" width="8.140625" style="54" customWidth="1"/>
    <col min="16133" max="16133" width="11.00390625" style="54" customWidth="1"/>
    <col min="16134" max="16134" width="13.28125" style="54" customWidth="1"/>
    <col min="16135" max="16135" width="18.00390625" style="54" customWidth="1"/>
    <col min="16136" max="16384" width="8.8515625" style="54" customWidth="1"/>
  </cols>
  <sheetData>
    <row r="1" spans="1:6" ht="12.75">
      <c r="A1" s="217" t="s">
        <v>37</v>
      </c>
      <c r="B1" s="217"/>
      <c r="C1" s="217"/>
      <c r="D1" s="217"/>
      <c r="E1" s="217"/>
      <c r="F1" s="217"/>
    </row>
    <row r="2" spans="1:6" ht="15.6" customHeight="1">
      <c r="A2" s="218" t="s">
        <v>38</v>
      </c>
      <c r="B2" s="218"/>
      <c r="C2" s="218"/>
      <c r="D2" s="218"/>
      <c r="E2" s="218"/>
      <c r="F2" s="218"/>
    </row>
    <row r="3" spans="1:6" ht="15.6" customHeight="1">
      <c r="A3" s="218" t="s">
        <v>111</v>
      </c>
      <c r="B3" s="218"/>
      <c r="C3" s="218"/>
      <c r="D3" s="218"/>
      <c r="E3" s="218"/>
      <c r="F3" s="218"/>
    </row>
    <row r="4" spans="1:6" ht="15.6" customHeight="1">
      <c r="A4" s="216" t="s">
        <v>105</v>
      </c>
      <c r="B4" s="216"/>
      <c r="C4" s="216"/>
      <c r="D4" s="216"/>
      <c r="E4" s="216"/>
      <c r="F4" s="216"/>
    </row>
    <row r="5" spans="1:7" ht="44.4" customHeight="1">
      <c r="A5" s="55" t="s">
        <v>39</v>
      </c>
      <c r="B5" s="56" t="s">
        <v>40</v>
      </c>
      <c r="C5" s="55" t="s">
        <v>41</v>
      </c>
      <c r="D5" s="55" t="s">
        <v>42</v>
      </c>
      <c r="E5" s="55" t="s">
        <v>43</v>
      </c>
      <c r="F5" s="55" t="s">
        <v>44</v>
      </c>
      <c r="G5" s="57" t="s">
        <v>45</v>
      </c>
    </row>
    <row r="6" spans="1:7" ht="46.8">
      <c r="A6" s="55">
        <v>1</v>
      </c>
      <c r="B6" s="158" t="s">
        <v>112</v>
      </c>
      <c r="C6" s="57" t="s">
        <v>46</v>
      </c>
      <c r="D6" s="57"/>
      <c r="E6" s="57">
        <v>1067</v>
      </c>
      <c r="F6" s="57" t="s">
        <v>3</v>
      </c>
      <c r="G6" s="57" t="s">
        <v>113</v>
      </c>
    </row>
    <row r="7" spans="1:7" ht="31.2">
      <c r="A7" s="55">
        <f>A6+1</f>
        <v>2</v>
      </c>
      <c r="B7" s="158" t="s">
        <v>114</v>
      </c>
      <c r="C7" s="57" t="s">
        <v>115</v>
      </c>
      <c r="D7" s="57"/>
      <c r="E7" s="57">
        <v>6331</v>
      </c>
      <c r="F7" s="57" t="s">
        <v>3</v>
      </c>
      <c r="G7" s="57" t="s">
        <v>116</v>
      </c>
    </row>
    <row r="8" spans="1:7" ht="31.2">
      <c r="A8" s="55">
        <f aca="true" t="shared" si="0" ref="A8:A28">A7+1</f>
        <v>3</v>
      </c>
      <c r="B8" s="158" t="s">
        <v>117</v>
      </c>
      <c r="C8" s="57" t="s">
        <v>46</v>
      </c>
      <c r="D8" s="57">
        <v>2</v>
      </c>
      <c r="E8" s="57">
        <v>1478</v>
      </c>
      <c r="F8" s="57" t="s">
        <v>3</v>
      </c>
      <c r="G8" s="57" t="s">
        <v>118</v>
      </c>
    </row>
    <row r="9" spans="1:7" ht="46.8">
      <c r="A9" s="55">
        <f t="shared" si="0"/>
        <v>4</v>
      </c>
      <c r="B9" s="158" t="s">
        <v>119</v>
      </c>
      <c r="C9" s="57" t="s">
        <v>115</v>
      </c>
      <c r="D9" s="57"/>
      <c r="E9" s="57">
        <v>1654</v>
      </c>
      <c r="F9" s="57" t="s">
        <v>3</v>
      </c>
      <c r="G9" s="57" t="s">
        <v>120</v>
      </c>
    </row>
    <row r="10" spans="1:7" ht="46.8">
      <c r="A10" s="55">
        <f t="shared" si="0"/>
        <v>5</v>
      </c>
      <c r="B10" s="158" t="s">
        <v>121</v>
      </c>
      <c r="C10" s="57" t="s">
        <v>67</v>
      </c>
      <c r="D10" s="57"/>
      <c r="E10" s="57">
        <v>1103</v>
      </c>
      <c r="F10" s="57" t="s">
        <v>3</v>
      </c>
      <c r="G10" s="159" t="s">
        <v>122</v>
      </c>
    </row>
    <row r="11" spans="1:7" ht="31.2">
      <c r="A11" s="55">
        <f t="shared" si="0"/>
        <v>6</v>
      </c>
      <c r="B11" s="158" t="s">
        <v>123</v>
      </c>
      <c r="C11" s="57" t="s">
        <v>46</v>
      </c>
      <c r="D11" s="57"/>
      <c r="E11" s="57">
        <v>6465</v>
      </c>
      <c r="F11" s="57" t="s">
        <v>96</v>
      </c>
      <c r="G11" s="57" t="s">
        <v>124</v>
      </c>
    </row>
    <row r="12" spans="1:7" ht="31.2">
      <c r="A12" s="55">
        <f t="shared" si="0"/>
        <v>7</v>
      </c>
      <c r="B12" s="160" t="s">
        <v>125</v>
      </c>
      <c r="C12" s="57" t="s">
        <v>46</v>
      </c>
      <c r="D12" s="57"/>
      <c r="E12" s="57">
        <v>798</v>
      </c>
      <c r="F12" s="57" t="s">
        <v>96</v>
      </c>
      <c r="G12" s="57" t="s">
        <v>126</v>
      </c>
    </row>
    <row r="13" spans="1:7" ht="22.8" customHeight="1">
      <c r="A13" s="55">
        <f t="shared" si="0"/>
        <v>8</v>
      </c>
      <c r="B13" s="160" t="s">
        <v>127</v>
      </c>
      <c r="C13" s="57" t="s">
        <v>46</v>
      </c>
      <c r="D13" s="57"/>
      <c r="E13" s="57">
        <v>2549</v>
      </c>
      <c r="F13" s="57" t="s">
        <v>96</v>
      </c>
      <c r="G13" s="57" t="s">
        <v>128</v>
      </c>
    </row>
    <row r="14" spans="1:7" ht="31.2">
      <c r="A14" s="55">
        <f t="shared" si="0"/>
        <v>9</v>
      </c>
      <c r="B14" s="160" t="s">
        <v>129</v>
      </c>
      <c r="C14" s="57" t="s">
        <v>71</v>
      </c>
      <c r="D14" s="57">
        <v>2</v>
      </c>
      <c r="E14" s="57">
        <v>1478</v>
      </c>
      <c r="F14" s="57" t="s">
        <v>96</v>
      </c>
      <c r="G14" s="57" t="s">
        <v>130</v>
      </c>
    </row>
    <row r="15" spans="1:7" ht="46.8">
      <c r="A15" s="55">
        <f t="shared" si="0"/>
        <v>10</v>
      </c>
      <c r="B15" s="160" t="s">
        <v>131</v>
      </c>
      <c r="C15" s="57" t="s">
        <v>71</v>
      </c>
      <c r="D15" s="57">
        <v>1</v>
      </c>
      <c r="E15" s="57">
        <v>1306</v>
      </c>
      <c r="F15" s="57" t="s">
        <v>96</v>
      </c>
      <c r="G15" s="57" t="s">
        <v>132</v>
      </c>
    </row>
    <row r="16" spans="1:7" ht="31.2">
      <c r="A16" s="55">
        <f t="shared" si="0"/>
        <v>11</v>
      </c>
      <c r="B16" s="160" t="s">
        <v>133</v>
      </c>
      <c r="C16" s="57" t="s">
        <v>46</v>
      </c>
      <c r="D16" s="57"/>
      <c r="E16" s="57">
        <v>1948</v>
      </c>
      <c r="F16" s="57" t="s">
        <v>96</v>
      </c>
      <c r="G16" s="57" t="s">
        <v>134</v>
      </c>
    </row>
    <row r="17" spans="1:7" ht="31.2">
      <c r="A17" s="55">
        <f t="shared" si="0"/>
        <v>12</v>
      </c>
      <c r="B17" s="160" t="s">
        <v>135</v>
      </c>
      <c r="C17" s="57" t="s">
        <v>71</v>
      </c>
      <c r="D17" s="57">
        <v>1</v>
      </c>
      <c r="E17" s="57">
        <v>739</v>
      </c>
      <c r="F17" s="57" t="s">
        <v>96</v>
      </c>
      <c r="G17" s="57" t="s">
        <v>130</v>
      </c>
    </row>
    <row r="18" spans="1:7" ht="12.75">
      <c r="A18" s="55">
        <f t="shared" si="0"/>
        <v>13</v>
      </c>
      <c r="B18" s="160" t="s">
        <v>136</v>
      </c>
      <c r="C18" s="57" t="s">
        <v>71</v>
      </c>
      <c r="D18" s="57">
        <v>1</v>
      </c>
      <c r="E18" s="57">
        <v>570</v>
      </c>
      <c r="F18" s="57" t="s">
        <v>4</v>
      </c>
      <c r="G18" s="57" t="s">
        <v>137</v>
      </c>
    </row>
    <row r="19" spans="1:7" ht="31.2">
      <c r="A19" s="55">
        <f t="shared" si="0"/>
        <v>14</v>
      </c>
      <c r="B19" s="161" t="s">
        <v>138</v>
      </c>
      <c r="C19" s="55" t="s">
        <v>71</v>
      </c>
      <c r="D19" s="55">
        <v>1</v>
      </c>
      <c r="E19" s="162">
        <v>2833</v>
      </c>
      <c r="F19" s="55" t="s">
        <v>4</v>
      </c>
      <c r="G19" s="57" t="s">
        <v>139</v>
      </c>
    </row>
    <row r="20" spans="1:7" ht="46.8">
      <c r="A20" s="55">
        <f t="shared" si="0"/>
        <v>15</v>
      </c>
      <c r="B20" s="161" t="s">
        <v>140</v>
      </c>
      <c r="C20" s="55" t="s">
        <v>46</v>
      </c>
      <c r="D20" s="55"/>
      <c r="E20" s="162">
        <v>5673</v>
      </c>
      <c r="F20" s="55" t="s">
        <v>106</v>
      </c>
      <c r="G20" s="57" t="s">
        <v>141</v>
      </c>
    </row>
    <row r="21" spans="1:7" ht="31.2">
      <c r="A21" s="55">
        <f t="shared" si="0"/>
        <v>16</v>
      </c>
      <c r="B21" s="161" t="s">
        <v>142</v>
      </c>
      <c r="C21" s="55" t="s">
        <v>71</v>
      </c>
      <c r="D21" s="55">
        <v>2</v>
      </c>
      <c r="E21" s="162">
        <v>5440</v>
      </c>
      <c r="F21" s="55" t="s">
        <v>106</v>
      </c>
      <c r="G21" s="57" t="s">
        <v>143</v>
      </c>
    </row>
    <row r="22" spans="1:7" ht="31.2">
      <c r="A22" s="55">
        <f t="shared" si="0"/>
        <v>17</v>
      </c>
      <c r="B22" s="163" t="s">
        <v>144</v>
      </c>
      <c r="C22" s="163" t="s">
        <v>100</v>
      </c>
      <c r="D22" s="163">
        <v>1</v>
      </c>
      <c r="E22" s="163">
        <v>839</v>
      </c>
      <c r="F22" s="163" t="s">
        <v>5</v>
      </c>
      <c r="G22" s="163" t="s">
        <v>145</v>
      </c>
    </row>
    <row r="23" spans="1:7" ht="15.6" customHeight="1">
      <c r="A23" s="55">
        <f t="shared" si="0"/>
        <v>18</v>
      </c>
      <c r="B23" s="164" t="s">
        <v>146</v>
      </c>
      <c r="C23" s="57" t="s">
        <v>147</v>
      </c>
      <c r="D23" s="57">
        <v>101</v>
      </c>
      <c r="E23" s="57">
        <v>44339</v>
      </c>
      <c r="F23" s="57" t="s">
        <v>7</v>
      </c>
      <c r="G23" s="57" t="s">
        <v>148</v>
      </c>
    </row>
    <row r="24" spans="1:7" ht="31.2">
      <c r="A24" s="55">
        <f t="shared" si="0"/>
        <v>19</v>
      </c>
      <c r="B24" s="160" t="s">
        <v>149</v>
      </c>
      <c r="C24" s="165" t="s">
        <v>46</v>
      </c>
      <c r="D24" s="165"/>
      <c r="E24" s="166">
        <v>3624</v>
      </c>
      <c r="F24" s="55" t="s">
        <v>7</v>
      </c>
      <c r="G24" s="57" t="s">
        <v>150</v>
      </c>
    </row>
    <row r="25" spans="1:7" ht="31.2">
      <c r="A25" s="55">
        <f t="shared" si="0"/>
        <v>20</v>
      </c>
      <c r="B25" s="167" t="s">
        <v>101</v>
      </c>
      <c r="C25" s="55" t="s">
        <v>71</v>
      </c>
      <c r="D25" s="55">
        <v>1</v>
      </c>
      <c r="E25" s="166">
        <v>1874</v>
      </c>
      <c r="F25" s="55" t="s">
        <v>6</v>
      </c>
      <c r="G25" s="57" t="s">
        <v>151</v>
      </c>
    </row>
    <row r="26" spans="1:7" ht="21.6" customHeight="1">
      <c r="A26" s="55">
        <f t="shared" si="0"/>
        <v>21</v>
      </c>
      <c r="B26" s="158" t="s">
        <v>152</v>
      </c>
      <c r="C26" s="55" t="s">
        <v>71</v>
      </c>
      <c r="D26" s="55">
        <v>1</v>
      </c>
      <c r="E26" s="162">
        <v>839</v>
      </c>
      <c r="F26" s="55" t="s">
        <v>7</v>
      </c>
      <c r="G26" s="57" t="s">
        <v>107</v>
      </c>
    </row>
    <row r="27" spans="1:7" ht="46.8">
      <c r="A27" s="55">
        <f t="shared" si="0"/>
        <v>22</v>
      </c>
      <c r="B27" s="161" t="s">
        <v>153</v>
      </c>
      <c r="C27" s="55"/>
      <c r="D27" s="55"/>
      <c r="E27" s="162">
        <v>12918</v>
      </c>
      <c r="F27" s="55" t="s">
        <v>7</v>
      </c>
      <c r="G27" s="57" t="s">
        <v>154</v>
      </c>
    </row>
    <row r="28" spans="1:7" ht="31.2">
      <c r="A28" s="55">
        <f t="shared" si="0"/>
        <v>23</v>
      </c>
      <c r="B28" s="161" t="s">
        <v>155</v>
      </c>
      <c r="C28" s="55"/>
      <c r="D28" s="55"/>
      <c r="E28" s="162">
        <v>3451</v>
      </c>
      <c r="F28" s="55" t="s">
        <v>7</v>
      </c>
      <c r="G28" s="57" t="s">
        <v>156</v>
      </c>
    </row>
    <row r="29" spans="1:7" ht="31.2">
      <c r="A29" s="55">
        <v>24</v>
      </c>
      <c r="B29" s="161" t="s">
        <v>146</v>
      </c>
      <c r="C29" s="55" t="s">
        <v>147</v>
      </c>
      <c r="D29" s="55" t="s">
        <v>157</v>
      </c>
      <c r="E29" s="162">
        <v>79020</v>
      </c>
      <c r="F29" s="55" t="s">
        <v>8</v>
      </c>
      <c r="G29" s="57" t="s">
        <v>158</v>
      </c>
    </row>
    <row r="30" spans="1:7" ht="31.2">
      <c r="A30" s="55">
        <v>25</v>
      </c>
      <c r="B30" s="161" t="s">
        <v>108</v>
      </c>
      <c r="C30" s="55" t="s">
        <v>71</v>
      </c>
      <c r="D30" s="55" t="s">
        <v>159</v>
      </c>
      <c r="E30" s="162">
        <v>13371</v>
      </c>
      <c r="F30" s="55" t="s">
        <v>8</v>
      </c>
      <c r="G30" s="57" t="s">
        <v>160</v>
      </c>
    </row>
    <row r="31" spans="1:7" ht="31.2">
      <c r="A31" s="55">
        <v>26</v>
      </c>
      <c r="B31" s="161" t="s">
        <v>161</v>
      </c>
      <c r="C31" s="55"/>
      <c r="D31" s="55"/>
      <c r="E31" s="162">
        <v>32486</v>
      </c>
      <c r="F31" s="55" t="s">
        <v>9</v>
      </c>
      <c r="G31" s="57" t="s">
        <v>162</v>
      </c>
    </row>
    <row r="32" spans="1:7" ht="31.2">
      <c r="A32" s="55">
        <v>27</v>
      </c>
      <c r="B32" s="158" t="s">
        <v>163</v>
      </c>
      <c r="C32" s="55" t="s">
        <v>100</v>
      </c>
      <c r="D32" s="55">
        <v>1</v>
      </c>
      <c r="E32" s="162">
        <v>839</v>
      </c>
      <c r="F32" s="55" t="s">
        <v>9</v>
      </c>
      <c r="G32" s="57" t="s">
        <v>164</v>
      </c>
    </row>
    <row r="33" spans="1:7" ht="31.2">
      <c r="A33" s="55">
        <v>28</v>
      </c>
      <c r="B33" s="168" t="s">
        <v>165</v>
      </c>
      <c r="C33" s="55" t="s">
        <v>46</v>
      </c>
      <c r="D33" s="55"/>
      <c r="E33" s="162">
        <v>11398</v>
      </c>
      <c r="F33" s="55" t="s">
        <v>10</v>
      </c>
      <c r="G33" s="57" t="s">
        <v>166</v>
      </c>
    </row>
    <row r="34" spans="1:7" ht="31.2">
      <c r="A34" s="55">
        <v>29</v>
      </c>
      <c r="B34" s="168" t="s">
        <v>167</v>
      </c>
      <c r="C34" s="55" t="s">
        <v>46</v>
      </c>
      <c r="D34" s="55"/>
      <c r="E34" s="162">
        <v>3951</v>
      </c>
      <c r="F34" s="55" t="s">
        <v>10</v>
      </c>
      <c r="G34" s="57" t="s">
        <v>168</v>
      </c>
    </row>
    <row r="35" spans="1:7" ht="15.6" customHeight="1">
      <c r="A35" s="55">
        <v>30</v>
      </c>
      <c r="B35" s="161" t="s">
        <v>169</v>
      </c>
      <c r="C35" s="55" t="s">
        <v>46</v>
      </c>
      <c r="D35" s="55"/>
      <c r="E35" s="162">
        <v>1986</v>
      </c>
      <c r="F35" s="55" t="s">
        <v>10</v>
      </c>
      <c r="G35" s="57" t="s">
        <v>170</v>
      </c>
    </row>
    <row r="36" spans="1:7" ht="31.2">
      <c r="A36" s="55">
        <v>31</v>
      </c>
      <c r="B36" s="161" t="s">
        <v>171</v>
      </c>
      <c r="C36" s="55" t="s">
        <v>46</v>
      </c>
      <c r="D36" s="55"/>
      <c r="E36" s="162">
        <v>6283</v>
      </c>
      <c r="F36" s="55" t="s">
        <v>10</v>
      </c>
      <c r="G36" s="57" t="s">
        <v>172</v>
      </c>
    </row>
    <row r="37" spans="1:7" ht="46.8">
      <c r="A37" s="55">
        <v>32</v>
      </c>
      <c r="B37" s="161" t="s">
        <v>173</v>
      </c>
      <c r="C37" s="55" t="s">
        <v>46</v>
      </c>
      <c r="D37" s="55"/>
      <c r="E37" s="162">
        <v>741</v>
      </c>
      <c r="F37" s="55" t="s">
        <v>68</v>
      </c>
      <c r="G37" s="57" t="s">
        <v>174</v>
      </c>
    </row>
    <row r="38" spans="1:7" ht="12.75">
      <c r="A38" s="55"/>
      <c r="B38" s="161"/>
      <c r="C38" s="55"/>
      <c r="D38" s="55"/>
      <c r="E38" s="162"/>
      <c r="F38" s="55"/>
      <c r="G38" s="57"/>
    </row>
    <row r="39" spans="1:7" ht="12.75">
      <c r="A39" s="172"/>
      <c r="B39" s="169" t="s">
        <v>47</v>
      </c>
      <c r="C39" s="170"/>
      <c r="D39" s="170"/>
      <c r="E39" s="171">
        <f>SUM(E6:E38)</f>
        <v>259391</v>
      </c>
      <c r="F39" s="55"/>
      <c r="G39" s="57"/>
    </row>
    <row r="40" spans="1:7" ht="12.75">
      <c r="A40" s="172"/>
      <c r="B40" s="161"/>
      <c r="C40" s="55"/>
      <c r="D40" s="55"/>
      <c r="E40" s="55"/>
      <c r="F40" s="55"/>
      <c r="G40" s="57"/>
    </row>
    <row r="41" spans="1:7" ht="15.6" customHeight="1">
      <c r="A41" s="172"/>
      <c r="B41" s="56" t="s">
        <v>48</v>
      </c>
      <c r="C41" s="55"/>
      <c r="D41" s="55"/>
      <c r="E41" s="55"/>
      <c r="F41" s="55"/>
      <c r="G41" s="57"/>
    </row>
    <row r="42" spans="1:7" ht="31.2">
      <c r="A42" s="55">
        <v>1</v>
      </c>
      <c r="B42" s="173" t="s">
        <v>72</v>
      </c>
      <c r="C42" s="57"/>
      <c r="D42" s="57"/>
      <c r="E42" s="57">
        <v>457.14</v>
      </c>
      <c r="F42" s="174" t="s">
        <v>3</v>
      </c>
      <c r="G42" s="57" t="s">
        <v>73</v>
      </c>
    </row>
    <row r="43" spans="1:7" ht="31.2">
      <c r="A43" s="55">
        <f>A42+1</f>
        <v>2</v>
      </c>
      <c r="B43" s="161" t="s">
        <v>72</v>
      </c>
      <c r="C43" s="57"/>
      <c r="D43" s="57"/>
      <c r="E43" s="57">
        <v>457.14</v>
      </c>
      <c r="F43" s="174" t="s">
        <v>3</v>
      </c>
      <c r="G43" s="57" t="s">
        <v>73</v>
      </c>
    </row>
    <row r="44" spans="1:7" ht="31.2">
      <c r="A44" s="55">
        <f>A43+1</f>
        <v>3</v>
      </c>
      <c r="B44" s="161" t="s">
        <v>72</v>
      </c>
      <c r="C44" s="57"/>
      <c r="D44" s="57"/>
      <c r="E44" s="57" t="s">
        <v>175</v>
      </c>
      <c r="F44" s="57" t="s">
        <v>3</v>
      </c>
      <c r="G44" s="57" t="s">
        <v>74</v>
      </c>
    </row>
    <row r="45" spans="1:7" ht="31.2">
      <c r="A45" s="55">
        <v>4</v>
      </c>
      <c r="B45" s="161" t="s">
        <v>72</v>
      </c>
      <c r="C45" s="57"/>
      <c r="D45" s="57"/>
      <c r="E45" s="57" t="s">
        <v>175</v>
      </c>
      <c r="F45" s="57" t="s">
        <v>3</v>
      </c>
      <c r="G45" s="57" t="s">
        <v>74</v>
      </c>
    </row>
    <row r="46" spans="1:7" ht="31.2">
      <c r="A46" s="55">
        <f>A45+1</f>
        <v>5</v>
      </c>
      <c r="B46" s="161" t="s">
        <v>72</v>
      </c>
      <c r="C46" s="55"/>
      <c r="D46" s="55"/>
      <c r="E46" s="162">
        <v>638.3</v>
      </c>
      <c r="F46" s="55" t="s">
        <v>3</v>
      </c>
      <c r="G46" s="57" t="s">
        <v>75</v>
      </c>
    </row>
    <row r="47" spans="1:7" ht="31.2">
      <c r="A47" s="55">
        <f>A46+1</f>
        <v>6</v>
      </c>
      <c r="B47" s="172" t="s">
        <v>72</v>
      </c>
      <c r="C47" s="57"/>
      <c r="D47" s="57"/>
      <c r="E47" s="57">
        <v>638.3</v>
      </c>
      <c r="F47" s="57" t="s">
        <v>3</v>
      </c>
      <c r="G47" s="57" t="s">
        <v>75</v>
      </c>
    </row>
    <row r="48" spans="1:7" ht="31.2">
      <c r="A48" s="55">
        <v>7</v>
      </c>
      <c r="B48" s="99" t="s">
        <v>72</v>
      </c>
      <c r="C48" s="100"/>
      <c r="D48" s="100"/>
      <c r="E48" s="100">
        <v>638.3</v>
      </c>
      <c r="F48" s="100" t="s">
        <v>3</v>
      </c>
      <c r="G48" s="100" t="s">
        <v>75</v>
      </c>
    </row>
    <row r="49" spans="1:7" ht="31.2">
      <c r="A49" s="55">
        <v>8</v>
      </c>
      <c r="B49" s="99" t="s">
        <v>72</v>
      </c>
      <c r="C49" s="100"/>
      <c r="D49" s="100"/>
      <c r="E49" s="100">
        <v>533.3</v>
      </c>
      <c r="F49" s="100" t="s">
        <v>3</v>
      </c>
      <c r="G49" s="100" t="s">
        <v>76</v>
      </c>
    </row>
    <row r="50" spans="1:7" ht="31.2">
      <c r="A50" s="55">
        <f>A49+1</f>
        <v>9</v>
      </c>
      <c r="B50" s="99" t="s">
        <v>72</v>
      </c>
      <c r="C50" s="100"/>
      <c r="D50" s="100"/>
      <c r="E50" s="100">
        <v>533.3</v>
      </c>
      <c r="F50" s="100" t="s">
        <v>3</v>
      </c>
      <c r="G50" s="100" t="s">
        <v>76</v>
      </c>
    </row>
    <row r="51" spans="1:7" ht="12.75">
      <c r="A51" s="55">
        <v>10</v>
      </c>
      <c r="B51" s="172" t="s">
        <v>176</v>
      </c>
      <c r="C51" s="57" t="s">
        <v>67</v>
      </c>
      <c r="D51" s="57"/>
      <c r="E51" s="57">
        <v>5395</v>
      </c>
      <c r="F51" s="57" t="s">
        <v>4</v>
      </c>
      <c r="G51" s="57" t="s">
        <v>177</v>
      </c>
    </row>
    <row r="52" spans="1:7" ht="31.2">
      <c r="A52" s="55">
        <f>A51+1</f>
        <v>11</v>
      </c>
      <c r="B52" s="55" t="s">
        <v>178</v>
      </c>
      <c r="C52" s="57" t="s">
        <v>67</v>
      </c>
      <c r="D52" s="57"/>
      <c r="E52" s="162">
        <v>6090</v>
      </c>
      <c r="F52" s="57" t="s">
        <v>6</v>
      </c>
      <c r="G52" s="57" t="s">
        <v>179</v>
      </c>
    </row>
    <row r="53" spans="1:7" ht="12.75">
      <c r="A53" s="55">
        <f>A52+1</f>
        <v>12</v>
      </c>
      <c r="B53" s="172" t="s">
        <v>102</v>
      </c>
      <c r="C53" s="57" t="s">
        <v>67</v>
      </c>
      <c r="D53" s="57"/>
      <c r="E53" s="57">
        <v>916</v>
      </c>
      <c r="F53" s="57" t="s">
        <v>7</v>
      </c>
      <c r="G53" s="57" t="s">
        <v>180</v>
      </c>
    </row>
    <row r="54" spans="1:7" ht="31.2">
      <c r="A54" s="55">
        <v>13</v>
      </c>
      <c r="B54" s="172" t="s">
        <v>178</v>
      </c>
      <c r="C54" s="57" t="s">
        <v>67</v>
      </c>
      <c r="D54" s="57"/>
      <c r="E54" s="57">
        <v>8526</v>
      </c>
      <c r="F54" s="57" t="s">
        <v>8</v>
      </c>
      <c r="G54" s="57" t="s">
        <v>181</v>
      </c>
    </row>
    <row r="55" spans="1:7" ht="31.2">
      <c r="A55" s="55">
        <f>A54+1</f>
        <v>14</v>
      </c>
      <c r="B55" s="172" t="s">
        <v>72</v>
      </c>
      <c r="C55" s="57" t="s">
        <v>67</v>
      </c>
      <c r="D55" s="57"/>
      <c r="E55" s="57">
        <v>690</v>
      </c>
      <c r="F55" s="57" t="s">
        <v>109</v>
      </c>
      <c r="G55" s="57" t="s">
        <v>110</v>
      </c>
    </row>
    <row r="56" spans="1:7" ht="31.2">
      <c r="A56" s="55">
        <v>14</v>
      </c>
      <c r="B56" s="161" t="s">
        <v>72</v>
      </c>
      <c r="C56" s="57" t="s">
        <v>67</v>
      </c>
      <c r="D56" s="57" t="s">
        <v>67</v>
      </c>
      <c r="E56" s="57">
        <v>821</v>
      </c>
      <c r="F56" s="57" t="s">
        <v>103</v>
      </c>
      <c r="G56" s="57" t="s">
        <v>104</v>
      </c>
    </row>
    <row r="57" spans="1:7" ht="31.2">
      <c r="A57" s="55">
        <f>A56+1</f>
        <v>15</v>
      </c>
      <c r="B57" s="161" t="s">
        <v>72</v>
      </c>
      <c r="C57" s="57" t="s">
        <v>67</v>
      </c>
      <c r="D57" s="57" t="s">
        <v>67</v>
      </c>
      <c r="E57" s="57">
        <v>627</v>
      </c>
      <c r="F57" s="57" t="s">
        <v>77</v>
      </c>
      <c r="G57" s="57" t="s">
        <v>78</v>
      </c>
    </row>
    <row r="58" spans="1:7" ht="31.2">
      <c r="A58" s="55">
        <v>15</v>
      </c>
      <c r="B58" s="161" t="s">
        <v>72</v>
      </c>
      <c r="C58" s="57" t="s">
        <v>67</v>
      </c>
      <c r="D58" s="57" t="s">
        <v>67</v>
      </c>
      <c r="E58" s="57">
        <v>493</v>
      </c>
      <c r="F58" s="57" t="s">
        <v>79</v>
      </c>
      <c r="G58" s="57" t="s">
        <v>80</v>
      </c>
    </row>
    <row r="59" spans="1:7" ht="31.2">
      <c r="A59" s="55">
        <f>A58+1</f>
        <v>16</v>
      </c>
      <c r="B59" s="161" t="s">
        <v>72</v>
      </c>
      <c r="C59" s="57" t="s">
        <v>67</v>
      </c>
      <c r="D59" s="57" t="s">
        <v>67</v>
      </c>
      <c r="E59" s="57">
        <v>460</v>
      </c>
      <c r="F59" s="57" t="s">
        <v>81</v>
      </c>
      <c r="G59" s="57" t="s">
        <v>82</v>
      </c>
    </row>
    <row r="60" spans="1:7" ht="31.2">
      <c r="A60" s="55">
        <v>16</v>
      </c>
      <c r="B60" s="161" t="s">
        <v>72</v>
      </c>
      <c r="C60" s="57" t="s">
        <v>67</v>
      </c>
      <c r="D60" s="57" t="s">
        <v>67</v>
      </c>
      <c r="E60" s="57">
        <v>958</v>
      </c>
      <c r="F60" s="57" t="s">
        <v>83</v>
      </c>
      <c r="G60" s="57" t="s">
        <v>84</v>
      </c>
    </row>
    <row r="61" spans="1:7" ht="12.75">
      <c r="A61" s="55"/>
      <c r="B61" s="172"/>
      <c r="C61" s="57"/>
      <c r="D61" s="57"/>
      <c r="E61" s="57"/>
      <c r="F61" s="57"/>
      <c r="G61" s="57"/>
    </row>
    <row r="62" spans="1:7" ht="12.75">
      <c r="A62" s="55"/>
      <c r="B62" s="173" t="s">
        <v>35</v>
      </c>
      <c r="C62" s="57"/>
      <c r="D62" s="57"/>
      <c r="E62" s="175">
        <f>SUM(E42:E53)</f>
        <v>16296.78</v>
      </c>
      <c r="F62" s="57"/>
      <c r="G62" s="57"/>
    </row>
    <row r="63" spans="1:7" ht="12.75">
      <c r="A63" s="176"/>
      <c r="B63" s="177"/>
      <c r="C63" s="178"/>
      <c r="D63" s="178"/>
      <c r="E63" s="178"/>
      <c r="F63" s="178"/>
      <c r="G63" s="178"/>
    </row>
    <row r="64" spans="1:7" ht="12.75">
      <c r="A64" s="176"/>
      <c r="B64" s="177"/>
      <c r="C64" s="178"/>
      <c r="D64" s="178"/>
      <c r="E64" s="178"/>
      <c r="F64" s="178"/>
      <c r="G64" s="178"/>
    </row>
    <row r="65" ht="12.75">
      <c r="B65" s="179"/>
    </row>
    <row r="66" spans="1:6" ht="12.75">
      <c r="A66" s="215" t="s">
        <v>49</v>
      </c>
      <c r="B66" s="215"/>
      <c r="C66" s="215"/>
      <c r="D66" s="215"/>
      <c r="E66" s="215"/>
      <c r="F66" s="215"/>
    </row>
  </sheetData>
  <mergeCells count="5">
    <mergeCell ref="A66:F66"/>
    <mergeCell ref="A4:F4"/>
    <mergeCell ref="A1:F1"/>
    <mergeCell ref="A2:F2"/>
    <mergeCell ref="A3:F3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222" t="s">
        <v>51</v>
      </c>
      <c r="B2" s="222"/>
      <c r="C2" s="222"/>
      <c r="D2" s="222"/>
    </row>
    <row r="3" spans="1:4" ht="13.8">
      <c r="A3" s="219" t="s">
        <v>184</v>
      </c>
      <c r="B3" s="219"/>
      <c r="C3" s="219"/>
      <c r="D3" s="219"/>
    </row>
    <row r="4" spans="1:4" ht="41.25" customHeight="1">
      <c r="A4" s="220" t="s">
        <v>94</v>
      </c>
      <c r="B4" s="220"/>
      <c r="C4" s="220"/>
      <c r="D4" s="220"/>
    </row>
    <row r="5" ht="12.75">
      <c r="A5" s="60"/>
    </row>
    <row r="6" spans="1:4" ht="12.75">
      <c r="A6" s="61" t="s">
        <v>52</v>
      </c>
      <c r="B6" s="62" t="s">
        <v>53</v>
      </c>
      <c r="C6" s="111">
        <f>Расходы!B43</f>
        <v>693208</v>
      </c>
      <c r="D6" s="64" t="s">
        <v>54</v>
      </c>
    </row>
    <row r="7" spans="1:4" ht="12.75">
      <c r="A7" s="61" t="s">
        <v>55</v>
      </c>
      <c r="B7" s="62" t="s">
        <v>53</v>
      </c>
      <c r="C7" s="111">
        <f>Расходы!C43</f>
        <v>662264</v>
      </c>
      <c r="D7" s="64" t="s">
        <v>54</v>
      </c>
    </row>
    <row r="8" spans="1:4" ht="12.75">
      <c r="A8" s="61" t="s">
        <v>56</v>
      </c>
      <c r="B8" s="62" t="s">
        <v>53</v>
      </c>
      <c r="C8" s="111">
        <f>Расходы!D25</f>
        <v>763255.6066350711</v>
      </c>
      <c r="D8" s="64" t="s">
        <v>54</v>
      </c>
    </row>
    <row r="9" spans="1:4" ht="12.75">
      <c r="A9" s="65" t="s">
        <v>57</v>
      </c>
      <c r="B9" s="62"/>
      <c r="C9" s="63"/>
      <c r="D9" s="64"/>
    </row>
    <row r="10" spans="1:4" ht="40.8" customHeight="1">
      <c r="A10" s="66" t="s">
        <v>58</v>
      </c>
      <c r="B10" s="67" t="s">
        <v>53</v>
      </c>
      <c r="C10" s="112">
        <f>Расходы!D9</f>
        <v>166295.30805687205</v>
      </c>
      <c r="D10" s="68" t="s">
        <v>54</v>
      </c>
    </row>
    <row r="11" spans="1:4" ht="79.2">
      <c r="A11" s="69" t="s">
        <v>59</v>
      </c>
      <c r="B11" s="67" t="s">
        <v>53</v>
      </c>
      <c r="C11" s="112">
        <f>Расходы!D16</f>
        <v>337569.2985781991</v>
      </c>
      <c r="D11" s="68" t="s">
        <v>54</v>
      </c>
    </row>
    <row r="12" spans="1:4" ht="12.75">
      <c r="A12" s="61" t="s">
        <v>60</v>
      </c>
      <c r="B12" s="62" t="s">
        <v>53</v>
      </c>
      <c r="C12" s="111">
        <f>Расходы!D23</f>
        <v>259391</v>
      </c>
      <c r="D12" s="64" t="s">
        <v>54</v>
      </c>
    </row>
    <row r="13" spans="1:4" ht="10.2" customHeight="1">
      <c r="A13" s="61"/>
      <c r="B13" s="62"/>
      <c r="C13" s="63"/>
      <c r="D13" s="64"/>
    </row>
    <row r="14" spans="1:4" ht="13.8" customHeight="1">
      <c r="A14" s="70" t="s">
        <v>95</v>
      </c>
      <c r="B14" s="70"/>
      <c r="C14" s="113">
        <f>Остатки!G16</f>
        <v>-119758.90521327016</v>
      </c>
      <c r="D14" s="64" t="s">
        <v>54</v>
      </c>
    </row>
    <row r="15" spans="1:4" ht="9" customHeight="1">
      <c r="A15" s="71"/>
      <c r="B15" s="62"/>
      <c r="C15" s="63"/>
      <c r="D15" s="63"/>
    </row>
    <row r="16" spans="1:4" ht="12.75">
      <c r="A16" s="221" t="s">
        <v>61</v>
      </c>
      <c r="B16" s="221"/>
      <c r="C16" s="221"/>
      <c r="D16" s="221"/>
    </row>
    <row r="17" spans="1:4" ht="12.75">
      <c r="A17" s="221" t="s">
        <v>62</v>
      </c>
      <c r="B17" s="221"/>
      <c r="C17" s="221"/>
      <c r="D17" s="221"/>
    </row>
    <row r="18" spans="1:4" ht="12.75">
      <c r="A18" s="71"/>
      <c r="B18" s="62"/>
      <c r="C18" s="63"/>
      <c r="D18" s="63"/>
    </row>
    <row r="19" spans="1:3" ht="12.75">
      <c r="A19" s="71"/>
      <c r="B19" s="62"/>
      <c r="C19" s="63"/>
    </row>
    <row r="20" spans="1:2" ht="12.75">
      <c r="A20" s="72"/>
      <c r="B20" s="72"/>
    </row>
    <row r="31" spans="1:4" ht="12.75">
      <c r="A31" s="222"/>
      <c r="B31" s="222"/>
      <c r="C31" s="222"/>
      <c r="D31" s="222"/>
    </row>
    <row r="32" spans="1:4" ht="13.8">
      <c r="A32" s="219"/>
      <c r="B32" s="219"/>
      <c r="C32" s="219"/>
      <c r="D32" s="219"/>
    </row>
    <row r="33" spans="1:4" ht="37.5" customHeight="1">
      <c r="A33" s="220"/>
      <c r="B33" s="220"/>
      <c r="C33" s="220"/>
      <c r="D33" s="220"/>
    </row>
    <row r="34" ht="9" customHeight="1">
      <c r="A34" s="60"/>
    </row>
    <row r="35" spans="1:4" ht="12.75">
      <c r="A35" s="71"/>
      <c r="B35" s="62"/>
      <c r="C35" s="63"/>
      <c r="D35" s="63"/>
    </row>
    <row r="36" spans="1:4" ht="12.75">
      <c r="A36" s="71"/>
      <c r="B36" s="62"/>
      <c r="C36" s="63"/>
      <c r="D36" s="63"/>
    </row>
    <row r="37" spans="1:4" ht="12.75">
      <c r="A37" s="71"/>
      <c r="B37" s="62"/>
      <c r="C37" s="63"/>
      <c r="D37" s="63"/>
    </row>
    <row r="38" spans="1:4" ht="12.75">
      <c r="A38" s="73"/>
      <c r="B38" s="62"/>
      <c r="C38" s="63"/>
      <c r="D38" s="63"/>
    </row>
    <row r="39" spans="1:4" ht="24" customHeight="1">
      <c r="A39" s="74"/>
      <c r="B39" s="62"/>
      <c r="C39" s="63"/>
      <c r="D39" s="63"/>
    </row>
    <row r="40" spans="1:4" ht="12.75">
      <c r="A40" s="73"/>
      <c r="B40" s="62"/>
      <c r="C40" s="63"/>
      <c r="D40" s="63"/>
    </row>
    <row r="41" spans="1:4" ht="12.75">
      <c r="A41" s="73"/>
      <c r="B41" s="62"/>
      <c r="C41" s="63"/>
      <c r="D41" s="63"/>
    </row>
    <row r="42" spans="1:4" ht="12.75">
      <c r="A42" s="71"/>
      <c r="B42" s="62"/>
      <c r="C42" s="63"/>
      <c r="D42" s="63"/>
    </row>
    <row r="43" spans="1:4" ht="12.75">
      <c r="A43" s="71"/>
      <c r="B43" s="62"/>
      <c r="C43" s="63"/>
      <c r="D43" s="63"/>
    </row>
    <row r="44" spans="1:4" ht="12.75">
      <c r="A44" s="71"/>
      <c r="B44" s="62"/>
      <c r="C44" s="63"/>
      <c r="D44" s="63"/>
    </row>
    <row r="45" spans="1:4" ht="12.75">
      <c r="A45" s="221"/>
      <c r="B45" s="221"/>
      <c r="C45" s="221"/>
      <c r="D45" s="221"/>
    </row>
    <row r="46" spans="1:4" ht="12.75">
      <c r="A46" s="221"/>
      <c r="B46" s="221"/>
      <c r="C46" s="221"/>
      <c r="D46" s="221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2023-08-31T08:37:43Z</cp:lastPrinted>
  <dcterms:created xsi:type="dcterms:W3CDTF">1996-10-08T23:32:33Z</dcterms:created>
  <dcterms:modified xsi:type="dcterms:W3CDTF">2023-08-31T10:05:12Z</dcterms:modified>
  <cp:category/>
  <cp:version/>
  <cp:contentType/>
  <cp:contentStatus/>
</cp:coreProperties>
</file>